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unglv.angiang\Documents\"/>
    </mc:Choice>
  </mc:AlternateContent>
  <xr:revisionPtr revIDLastSave="0" documentId="13_ncr:1_{46B409BD-D78E-46F5-A50A-5563D43344E1}" xr6:coauthVersionLast="47" xr6:coauthVersionMax="47" xr10:uidLastSave="{00000000-0000-0000-0000-000000000000}"/>
  <bookViews>
    <workbookView xWindow="-120" yWindow="480" windowWidth="29040" windowHeight="15840" xr2:uid="{7E69A98D-392C-4D04-BA3E-BECD5C51B833}"/>
  </bookViews>
  <sheets>
    <sheet name="PL1" sheetId="1" r:id="rId1"/>
    <sheet name="PL2" sheetId="3" r:id="rId2"/>
    <sheet name="PL3" sheetId="2" r:id="rId3"/>
  </sheets>
  <externalReferences>
    <externalReference r:id="rId4"/>
  </externalReferences>
  <definedNames>
    <definedName name="Donv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3" l="1"/>
  <c r="K23" i="3" s="1"/>
  <c r="H23" i="3"/>
  <c r="I23" i="3" s="1"/>
  <c r="F23" i="3"/>
  <c r="G23" i="3" s="1"/>
  <c r="D23" i="3"/>
  <c r="E23" i="3" s="1"/>
  <c r="C23" i="3"/>
  <c r="K22" i="3"/>
  <c r="I22" i="3"/>
  <c r="G22" i="3"/>
  <c r="E22" i="3"/>
  <c r="K21" i="3"/>
  <c r="I21" i="3"/>
  <c r="G21" i="3"/>
  <c r="E21" i="3"/>
  <c r="K20" i="3"/>
  <c r="I20" i="3"/>
  <c r="G20" i="3"/>
  <c r="E20" i="3"/>
  <c r="K19" i="3"/>
  <c r="I19" i="3"/>
  <c r="G19" i="3"/>
  <c r="E19" i="3"/>
  <c r="K18" i="3"/>
  <c r="I18" i="3"/>
  <c r="G18" i="3"/>
  <c r="E18" i="3"/>
  <c r="K17" i="3"/>
  <c r="I17" i="3"/>
  <c r="G17" i="3"/>
  <c r="E17" i="3"/>
  <c r="K16" i="3"/>
  <c r="I16" i="3"/>
  <c r="G16" i="3"/>
  <c r="E16" i="3"/>
  <c r="K15" i="3"/>
  <c r="I15" i="3"/>
  <c r="G15" i="3"/>
  <c r="E15" i="3"/>
  <c r="K14" i="3"/>
  <c r="I14" i="3"/>
  <c r="G14" i="3"/>
  <c r="E14" i="3"/>
  <c r="K13" i="3"/>
  <c r="I13" i="3"/>
  <c r="G13" i="3"/>
  <c r="E13" i="3"/>
  <c r="K12" i="3"/>
  <c r="I12" i="3"/>
  <c r="G12" i="3"/>
  <c r="E12" i="3"/>
  <c r="G21" i="2"/>
  <c r="H21" i="2" s="1"/>
  <c r="F21" i="2"/>
  <c r="E21" i="2"/>
  <c r="D21" i="2"/>
  <c r="C21" i="2"/>
  <c r="H20" i="2"/>
  <c r="F20" i="2"/>
  <c r="H19" i="2"/>
  <c r="F19" i="2"/>
  <c r="H18" i="2"/>
  <c r="F18" i="2"/>
  <c r="H17" i="2"/>
  <c r="F17" i="2"/>
  <c r="H16" i="2"/>
  <c r="F16" i="2"/>
  <c r="H15" i="2"/>
  <c r="F15" i="2"/>
  <c r="H14" i="2"/>
  <c r="F14" i="2"/>
  <c r="H13" i="2"/>
  <c r="F13" i="2"/>
  <c r="H12" i="2"/>
  <c r="F12" i="2"/>
  <c r="H11" i="2"/>
  <c r="F11" i="2"/>
  <c r="H10" i="2"/>
  <c r="F10" i="2"/>
  <c r="J25" i="1"/>
  <c r="H25" i="1"/>
  <c r="F25" i="1"/>
  <c r="E25" i="1"/>
  <c r="E12" i="1" s="1"/>
  <c r="D25" i="1"/>
  <c r="I25" i="1" s="1"/>
  <c r="C25" i="1"/>
  <c r="C12" i="1" s="1"/>
  <c r="J13" i="1"/>
  <c r="K13" i="1" s="1"/>
  <c r="H13" i="1"/>
  <c r="I13" i="1" s="1"/>
  <c r="F13" i="1"/>
  <c r="F12" i="1" s="1"/>
  <c r="E13" i="1"/>
  <c r="D13" i="1"/>
  <c r="D12" i="1" s="1"/>
  <c r="C13" i="1"/>
  <c r="J12" i="1"/>
  <c r="H12" i="1"/>
  <c r="I12" i="1" s="1"/>
  <c r="K12" i="1" l="1"/>
  <c r="G12" i="1"/>
  <c r="G25" i="1"/>
  <c r="G13" i="1"/>
  <c r="K25" i="1"/>
</calcChain>
</file>

<file path=xl/sharedStrings.xml><?xml version="1.0" encoding="utf-8"?>
<sst xmlns="http://schemas.openxmlformats.org/spreadsheetml/2006/main" count="130" uniqueCount="68">
  <si>
    <t>BẢO HIỂM XÃ HỘI VIỆT NAM</t>
  </si>
  <si>
    <t>BẢO HIỂM XÃ HỘI TỈNH AN GIANG</t>
  </si>
  <si>
    <t>KẾT QUẢ CHI TRẢ CÁC CHẾ ĐỘ BHXH, BHTN QUA TÀI KHOẢN CÁ NHÂN (ATM)</t>
  </si>
  <si>
    <t>ĐVT: người</t>
  </si>
  <si>
    <t>STT</t>
  </si>
  <si>
    <t>Đơn vị</t>
  </si>
  <si>
    <t>Tổng số người hưởng</t>
  </si>
  <si>
    <t>Số người hưởng qua tài khoản cá nhân (ATM)</t>
  </si>
  <si>
    <t>Lương hưu, BHXH hàng tháng</t>
  </si>
  <si>
    <t>BHXH một lần</t>
  </si>
  <si>
    <t>Trợ cấp thất nghiệp</t>
  </si>
  <si>
    <t>Lương hưu, BHXH 
hàng tháng</t>
  </si>
  <si>
    <t>Số người</t>
  </si>
  <si>
    <t>Tỷ lệ</t>
  </si>
  <si>
    <t>A</t>
  </si>
  <si>
    <t>B</t>
  </si>
  <si>
    <t>8=7/4</t>
  </si>
  <si>
    <t>10=9/5</t>
  </si>
  <si>
    <t>12=11/6</t>
  </si>
  <si>
    <t>Tổng cộng (I+II)</t>
  </si>
  <si>
    <t>I</t>
  </si>
  <si>
    <r>
      <rPr>
        <b/>
        <sz val="13"/>
        <color theme="1"/>
        <rFont val="Times New Roman"/>
        <charset val="134"/>
      </rPr>
      <t xml:space="preserve">Khu vực đô thị </t>
    </r>
    <r>
      <rPr>
        <sz val="13"/>
        <color theme="1"/>
        <rFont val="Times New Roman"/>
        <charset val="134"/>
      </rPr>
      <t>(Chỉ tiêu BHXH Việt Nam: 60%)</t>
    </r>
  </si>
  <si>
    <t>Văn phòng tỉnh</t>
  </si>
  <si>
    <t>Châu Đốc</t>
  </si>
  <si>
    <t>An Phú</t>
  </si>
  <si>
    <t>Tân Châu</t>
  </si>
  <si>
    <t xml:space="preserve">Phú Tân </t>
  </si>
  <si>
    <t>Châu Phú</t>
  </si>
  <si>
    <t>Tịnh Biên</t>
  </si>
  <si>
    <t>Tri Tôn</t>
  </si>
  <si>
    <t>Chợ Mới</t>
  </si>
  <si>
    <t>Châu Thành</t>
  </si>
  <si>
    <t>Thoại Sơn</t>
  </si>
  <si>
    <t>II</t>
  </si>
  <si>
    <t>Khu vực khác</t>
  </si>
  <si>
    <r>
      <rPr>
        <b/>
        <sz val="14"/>
        <color theme="1"/>
        <rFont val="Times New Roman"/>
        <charset val="134"/>
      </rPr>
      <t xml:space="preserve">BẢO HIỂM </t>
    </r>
    <r>
      <rPr>
        <b/>
        <u/>
        <sz val="14"/>
        <color theme="1"/>
        <rFont val="Times New Roman"/>
        <charset val="134"/>
      </rPr>
      <t xml:space="preserve">XÃ HỘI TỈNH </t>
    </r>
    <r>
      <rPr>
        <b/>
        <sz val="14"/>
        <color theme="1"/>
        <rFont val="Times New Roman"/>
        <charset val="134"/>
      </rPr>
      <t>AN GIANG</t>
    </r>
  </si>
  <si>
    <t>KẾT QUẢ CÀI ĐẶT ỨNG DỤNG VSSID</t>
  </si>
  <si>
    <t>Tên đơn vị</t>
  </si>
  <si>
    <t>Tổng số đang tham gia BHXH, BHYT</t>
  </si>
  <si>
    <t>Kết quả cài đặt VssID trong năm 2024</t>
  </si>
  <si>
    <t>Số tài khoản VssID thống kê theo danh sách tham gia</t>
  </si>
  <si>
    <t>Luỹ kế</t>
  </si>
  <si>
    <t xml:space="preserve">Chỉ tiêu </t>
  </si>
  <si>
    <t>Tổng số</t>
  </si>
  <si>
    <t>1</t>
  </si>
  <si>
    <t>2</t>
  </si>
  <si>
    <t>3</t>
  </si>
  <si>
    <t>4=2/3</t>
  </si>
  <si>
    <t>5</t>
  </si>
  <si>
    <t>6=5/1</t>
  </si>
  <si>
    <t>Phú Tân</t>
  </si>
  <si>
    <t>Tổng cộng</t>
  </si>
  <si>
    <t>Kết quả xác thực</t>
  </si>
  <si>
    <r>
      <rPr>
        <b/>
        <sz val="12"/>
        <color theme="1"/>
        <rFont val="Times New Roman"/>
        <charset val="134"/>
      </rPr>
      <t>Đã xác thực đúng với CSDL QG về DC</t>
    </r>
    <r>
      <rPr>
        <b/>
        <sz val="10"/>
        <color theme="1"/>
        <rFont val="Times New Roman"/>
        <charset val="134"/>
      </rPr>
      <t xml:space="preserve"> (gồm cả CMND/CCCD/ĐDCN)</t>
    </r>
  </si>
  <si>
    <t>Chưa xác thực đúng với CSDL QG về DC</t>
  </si>
  <si>
    <t>Người chưa có số ĐDCN</t>
  </si>
  <si>
    <t>Người có số ĐDCN nhưng chưa đồng bộ</t>
  </si>
  <si>
    <t>Số lượng</t>
  </si>
  <si>
    <t>3=2/1</t>
  </si>
  <si>
    <t>5=4/1</t>
  </si>
  <si>
    <t>7=6/4</t>
  </si>
  <si>
    <t>9=8/4</t>
  </si>
  <si>
    <t>Tổng</t>
  </si>
  <si>
    <t>Năm 2024</t>
  </si>
  <si>
    <t>PHỤ LỤC 01</t>
  </si>
  <si>
    <t>PHỤ LỤC 03</t>
  </si>
  <si>
    <t>Phụ lục 02</t>
  </si>
  <si>
    <t xml:space="preserve">KẾT QUẢ CẬP NHẬT, XÁC THỰC SỐ ĐDCN/CCCD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</si>
</sst>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4">
    <font>
      <sz val="11"/>
      <color theme="1"/>
      <name val="Aptos Narrow"/>
      <charset val="134"/>
      <scheme val="minor"/>
    </font>
    <font>
      <sz val="11"/>
      <color theme="1"/>
      <name val="Arial"/>
      <charset val="134"/>
    </font>
    <font>
      <sz val="13"/>
      <color theme="1"/>
      <name val="Times New Roman"/>
      <charset val="134"/>
    </font>
    <font>
      <sz val="11"/>
      <color theme="1"/>
      <name val="Aptos Narrow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3"/>
      <color theme="1"/>
      <name val="Times New Roman"/>
      <charset val="134"/>
    </font>
    <font>
      <b/>
      <u/>
      <sz val="11"/>
      <color theme="1"/>
      <name val="Times New Roman"/>
      <charset val="134"/>
    </font>
    <font>
      <i/>
      <sz val="12"/>
      <color theme="1"/>
      <name val="Times New Roman"/>
      <charset val="134"/>
    </font>
    <font>
      <i/>
      <sz val="10"/>
      <color theme="1"/>
      <name val="Times New Roman"/>
      <charset val="134"/>
    </font>
    <font>
      <b/>
      <sz val="13"/>
      <name val="Times New Roman"/>
      <charset val="134"/>
    </font>
    <font>
      <sz val="13"/>
      <name val="Times New Roman"/>
      <charset val="134"/>
    </font>
    <font>
      <sz val="14"/>
      <color theme="1"/>
      <name val="Times New Roman"/>
      <charset val="134"/>
    </font>
    <font>
      <b/>
      <sz val="14"/>
      <color theme="1"/>
      <name val="Times New Roman"/>
      <charset val="134"/>
    </font>
    <font>
      <b/>
      <u/>
      <sz val="14"/>
      <color theme="1"/>
      <name val="Times New Roman"/>
      <charset val="134"/>
    </font>
    <font>
      <b/>
      <sz val="16"/>
      <color theme="1"/>
      <name val="Times New Roman"/>
      <charset val="134"/>
    </font>
    <font>
      <i/>
      <sz val="14"/>
      <color theme="1"/>
      <name val="Aptos Display"/>
      <charset val="134"/>
      <scheme val="major"/>
    </font>
    <font>
      <sz val="14"/>
      <color theme="1"/>
      <name val="Aptos Display"/>
      <charset val="134"/>
      <scheme val="major"/>
    </font>
    <font>
      <b/>
      <sz val="14"/>
      <name val="Times New Roman"/>
      <charset val="134"/>
    </font>
    <font>
      <i/>
      <sz val="14"/>
      <color theme="1"/>
      <name val="Times New Roman"/>
      <charset val="134"/>
    </font>
    <font>
      <sz val="10"/>
      <name val=".VnTime"/>
      <charset val="134"/>
    </font>
    <font>
      <sz val="14"/>
      <name val="Times New Roman"/>
      <charset val="134"/>
    </font>
    <font>
      <b/>
      <i/>
      <sz val="14"/>
      <color theme="1"/>
      <name val="Times New Roman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i/>
      <sz val="9"/>
      <color theme="1"/>
      <name val="Times New Roman"/>
      <charset val="134"/>
    </font>
    <font>
      <b/>
      <sz val="10"/>
      <color theme="1"/>
      <name val="Times New Roman"/>
      <charset val="134"/>
    </font>
    <font>
      <i/>
      <sz val="11"/>
      <color theme="1"/>
      <name val="Times New Roman"/>
      <charset val="134"/>
    </font>
    <font>
      <i/>
      <sz val="11"/>
      <name val="Times New Roman"/>
      <charset val="134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45">
    <xf numFmtId="0" fontId="0" fillId="0" borderId="0" xfId="0"/>
    <xf numFmtId="0" fontId="2" fillId="0" borderId="0" xfId="3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3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vertical="center"/>
    </xf>
    <xf numFmtId="0" fontId="8" fillId="0" borderId="0" xfId="0" applyFont="1" applyAlignment="1" applyProtection="1">
      <alignment horizontal="right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4" fillId="0" borderId="0" xfId="0" applyFont="1"/>
    <xf numFmtId="164" fontId="6" fillId="0" borderId="2" xfId="0" applyNumberFormat="1" applyFont="1" applyBorder="1" applyAlignment="1">
      <alignment horizontal="right" vertical="center"/>
    </xf>
    <xf numFmtId="10" fontId="10" fillId="0" borderId="2" xfId="2" applyNumberFormat="1" applyFont="1" applyFill="1" applyBorder="1" applyAlignment="1">
      <alignment horizontal="right" vertical="center"/>
    </xf>
    <xf numFmtId="164" fontId="0" fillId="0" borderId="0" xfId="0" applyNumberFormat="1"/>
    <xf numFmtId="0" fontId="6" fillId="0" borderId="2" xfId="0" applyFont="1" applyBorder="1" applyAlignment="1">
      <alignment vertical="center" wrapText="1"/>
    </xf>
    <xf numFmtId="164" fontId="10" fillId="0" borderId="2" xfId="0" applyNumberFormat="1" applyFont="1" applyBorder="1" applyAlignment="1">
      <alignment horizontal="right" vertical="center"/>
    </xf>
    <xf numFmtId="10" fontId="0" fillId="0" borderId="0" xfId="2" applyNumberFormat="1" applyFont="1"/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164" fontId="2" fillId="0" borderId="8" xfId="1" applyNumberFormat="1" applyFont="1" applyFill="1" applyBorder="1" applyAlignment="1">
      <alignment horizontal="right" vertical="center"/>
    </xf>
    <xf numFmtId="164" fontId="11" fillId="0" borderId="8" xfId="1" applyNumberFormat="1" applyFont="1" applyFill="1" applyBorder="1" applyAlignment="1">
      <alignment horizontal="right" vertical="center"/>
    </xf>
    <xf numFmtId="10" fontId="11" fillId="0" borderId="8" xfId="2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164" fontId="2" fillId="0" borderId="9" xfId="1" applyNumberFormat="1" applyFont="1" applyFill="1" applyBorder="1" applyAlignment="1">
      <alignment horizontal="right" vertical="center"/>
    </xf>
    <xf numFmtId="164" fontId="11" fillId="0" borderId="9" xfId="1" applyNumberFormat="1" applyFont="1" applyFill="1" applyBorder="1" applyAlignment="1">
      <alignment horizontal="right" vertical="center"/>
    </xf>
    <xf numFmtId="10" fontId="11" fillId="0" borderId="9" xfId="2" applyNumberFormat="1" applyFont="1" applyFill="1" applyBorder="1" applyAlignment="1">
      <alignment horizontal="right" vertical="center"/>
    </xf>
    <xf numFmtId="9" fontId="11" fillId="0" borderId="9" xfId="2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164" fontId="2" fillId="0" borderId="10" xfId="1" applyNumberFormat="1" applyFont="1" applyFill="1" applyBorder="1" applyAlignment="1">
      <alignment horizontal="right" vertical="center"/>
    </xf>
    <xf numFmtId="164" fontId="11" fillId="0" borderId="10" xfId="1" applyNumberFormat="1" applyFont="1" applyFill="1" applyBorder="1" applyAlignment="1">
      <alignment horizontal="right" vertical="center"/>
    </xf>
    <xf numFmtId="10" fontId="11" fillId="0" borderId="10" xfId="2" applyNumberFormat="1" applyFont="1" applyFill="1" applyBorder="1" applyAlignment="1">
      <alignment horizontal="right" vertical="center"/>
    </xf>
    <xf numFmtId="9" fontId="11" fillId="0" borderId="10" xfId="2" applyFont="1" applyFill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43" fontId="11" fillId="0" borderId="8" xfId="1" applyFont="1" applyFill="1" applyBorder="1" applyAlignment="1">
      <alignment horizontal="right" vertical="center"/>
    </xf>
    <xf numFmtId="43" fontId="11" fillId="0" borderId="9" xfId="1" applyFont="1" applyFill="1" applyBorder="1" applyAlignment="1">
      <alignment horizontal="right" vertical="center"/>
    </xf>
    <xf numFmtId="0" fontId="12" fillId="0" borderId="0" xfId="4" applyFont="1" applyAlignment="1">
      <alignment horizontal="center" vertical="center"/>
    </xf>
    <xf numFmtId="0" fontId="12" fillId="0" borderId="0" xfId="4" applyFont="1" applyAlignment="1">
      <alignment vertical="center"/>
    </xf>
    <xf numFmtId="0" fontId="12" fillId="0" borderId="0" xfId="4" applyFont="1" applyAlignment="1">
      <alignment horizontal="center" vertical="center"/>
    </xf>
    <xf numFmtId="0" fontId="13" fillId="0" borderId="0" xfId="4" applyFont="1" applyAlignment="1">
      <alignment horizontal="center" vertical="center"/>
    </xf>
    <xf numFmtId="17" fontId="12" fillId="0" borderId="0" xfId="4" applyNumberFormat="1" applyFont="1" applyAlignment="1">
      <alignment vertical="center"/>
    </xf>
    <xf numFmtId="0" fontId="13" fillId="0" borderId="0" xfId="4" applyFont="1" applyAlignment="1">
      <alignment horizontal="center" vertical="center"/>
    </xf>
    <xf numFmtId="0" fontId="13" fillId="0" borderId="0" xfId="4" applyFont="1" applyAlignment="1">
      <alignment vertical="center"/>
    </xf>
    <xf numFmtId="0" fontId="15" fillId="0" borderId="0" xfId="4" applyFont="1" applyAlignment="1">
      <alignment horizontal="center" vertical="center"/>
    </xf>
    <xf numFmtId="0" fontId="16" fillId="0" borderId="0" xfId="4" applyFont="1" applyAlignment="1">
      <alignment horizontal="center" vertical="center"/>
    </xf>
    <xf numFmtId="0" fontId="16" fillId="0" borderId="0" xfId="4" applyFont="1" applyAlignment="1">
      <alignment horizontal="right" vertical="center"/>
    </xf>
    <xf numFmtId="0" fontId="17" fillId="0" borderId="0" xfId="4" applyFont="1" applyAlignment="1">
      <alignment vertical="center"/>
    </xf>
    <xf numFmtId="0" fontId="13" fillId="2" borderId="1" xfId="4" applyFont="1" applyFill="1" applyBorder="1" applyAlignment="1">
      <alignment horizontal="center" vertical="center" wrapText="1"/>
    </xf>
    <xf numFmtId="0" fontId="18" fillId="2" borderId="1" xfId="4" applyFont="1" applyFill="1" applyBorder="1" applyAlignment="1">
      <alignment horizontal="center" vertical="center" wrapText="1"/>
    </xf>
    <xf numFmtId="0" fontId="13" fillId="0" borderId="3" xfId="4" applyFont="1" applyBorder="1" applyAlignment="1">
      <alignment horizontal="center" vertical="center" wrapText="1"/>
    </xf>
    <xf numFmtId="0" fontId="13" fillId="0" borderId="4" xfId="4" applyFont="1" applyBorder="1" applyAlignment="1">
      <alignment horizontal="center" vertical="center" wrapText="1"/>
    </xf>
    <xf numFmtId="0" fontId="18" fillId="0" borderId="3" xfId="4" applyFont="1" applyBorder="1" applyAlignment="1">
      <alignment horizontal="center" vertical="center" wrapText="1"/>
    </xf>
    <xf numFmtId="0" fontId="18" fillId="0" borderId="5" xfId="4" applyFont="1" applyBorder="1" applyAlignment="1">
      <alignment horizontal="center" vertical="center" wrapText="1"/>
    </xf>
    <xf numFmtId="0" fontId="13" fillId="2" borderId="7" xfId="4" applyFont="1" applyFill="1" applyBorder="1" applyAlignment="1">
      <alignment horizontal="center" vertical="center" wrapText="1"/>
    </xf>
    <xf numFmtId="0" fontId="18" fillId="2" borderId="7" xfId="4" applyFont="1" applyFill="1" applyBorder="1" applyAlignment="1">
      <alignment horizontal="center" vertical="center" wrapText="1"/>
    </xf>
    <xf numFmtId="0" fontId="13" fillId="2" borderId="2" xfId="4" applyFont="1" applyFill="1" applyBorder="1" applyAlignment="1">
      <alignment horizontal="center" vertical="center" wrapText="1"/>
    </xf>
    <xf numFmtId="0" fontId="18" fillId="2" borderId="2" xfId="4" applyFont="1" applyFill="1" applyBorder="1" applyAlignment="1">
      <alignment horizontal="center" vertical="center" wrapText="1"/>
    </xf>
    <xf numFmtId="49" fontId="9" fillId="2" borderId="2" xfId="4" applyNumberFormat="1" applyFont="1" applyFill="1" applyBorder="1" applyAlignment="1">
      <alignment horizontal="center" vertical="center" wrapText="1"/>
    </xf>
    <xf numFmtId="49" fontId="9" fillId="2" borderId="11" xfId="4" applyNumberFormat="1" applyFont="1" applyFill="1" applyBorder="1" applyAlignment="1">
      <alignment horizontal="center" vertical="center" wrapText="1"/>
    </xf>
    <xf numFmtId="49" fontId="9" fillId="2" borderId="11" xfId="4" quotePrefix="1" applyNumberFormat="1" applyFont="1" applyFill="1" applyBorder="1" applyAlignment="1">
      <alignment horizontal="center" vertical="center" wrapText="1"/>
    </xf>
    <xf numFmtId="9" fontId="19" fillId="0" borderId="0" xfId="4" applyNumberFormat="1" applyFont="1" applyAlignment="1">
      <alignment vertical="center"/>
    </xf>
    <xf numFmtId="0" fontId="19" fillId="0" borderId="0" xfId="4" applyFont="1" applyAlignment="1">
      <alignment vertical="center"/>
    </xf>
    <xf numFmtId="0" fontId="12" fillId="2" borderId="2" xfId="4" applyFont="1" applyFill="1" applyBorder="1" applyAlignment="1">
      <alignment horizontal="center" vertical="center"/>
    </xf>
    <xf numFmtId="49" fontId="2" fillId="0" borderId="8" xfId="0" applyNumberFormat="1" applyFont="1" applyBorder="1" applyAlignment="1">
      <alignment horizontal="left" vertical="center" wrapText="1"/>
    </xf>
    <xf numFmtId="164" fontId="21" fillId="0" borderId="2" xfId="5" applyNumberFormat="1" applyFont="1" applyFill="1" applyBorder="1" applyAlignment="1">
      <alignment vertical="center"/>
    </xf>
    <xf numFmtId="164" fontId="12" fillId="2" borderId="2" xfId="6" applyNumberFormat="1" applyFont="1" applyFill="1" applyBorder="1" applyAlignment="1">
      <alignment vertical="center"/>
    </xf>
    <xf numFmtId="164" fontId="21" fillId="2" borderId="2" xfId="6" applyNumberFormat="1" applyFont="1" applyFill="1" applyBorder="1" applyAlignment="1">
      <alignment vertical="center"/>
    </xf>
    <xf numFmtId="10" fontId="21" fillId="2" borderId="2" xfId="7" applyNumberFormat="1" applyFont="1" applyFill="1" applyBorder="1" applyAlignment="1">
      <alignment vertical="center"/>
    </xf>
    <xf numFmtId="164" fontId="21" fillId="2" borderId="2" xfId="5" applyNumberFormat="1" applyFont="1" applyFill="1" applyBorder="1" applyAlignment="1">
      <alignment vertical="center"/>
    </xf>
    <xf numFmtId="164" fontId="12" fillId="0" borderId="0" xfId="4" applyNumberFormat="1" applyFont="1" applyAlignment="1">
      <alignment vertical="center"/>
    </xf>
    <xf numFmtId="0" fontId="12" fillId="2" borderId="2" xfId="4" applyFont="1" applyFill="1" applyBorder="1" applyAlignment="1">
      <alignment vertical="center"/>
    </xf>
    <xf numFmtId="0" fontId="13" fillId="2" borderId="3" xfId="4" applyFont="1" applyFill="1" applyBorder="1" applyAlignment="1">
      <alignment horizontal="center" vertical="center"/>
    </xf>
    <xf numFmtId="0" fontId="13" fillId="2" borderId="5" xfId="4" applyFont="1" applyFill="1" applyBorder="1" applyAlignment="1">
      <alignment horizontal="center" vertical="center"/>
    </xf>
    <xf numFmtId="164" fontId="18" fillId="2" borderId="2" xfId="7" applyNumberFormat="1" applyFont="1" applyFill="1" applyBorder="1" applyAlignment="1">
      <alignment horizontal="right" vertical="center"/>
    </xf>
    <xf numFmtId="164" fontId="13" fillId="2" borderId="2" xfId="6" applyNumberFormat="1" applyFont="1" applyFill="1" applyBorder="1" applyAlignment="1">
      <alignment horizontal="right" vertical="center"/>
    </xf>
    <xf numFmtId="164" fontId="18" fillId="2" borderId="2" xfId="6" applyNumberFormat="1" applyFont="1" applyFill="1" applyBorder="1" applyAlignment="1">
      <alignment horizontal="right" vertical="center"/>
    </xf>
    <xf numFmtId="10" fontId="18" fillId="2" borderId="2" xfId="7" applyNumberFormat="1" applyFont="1" applyFill="1" applyBorder="1" applyAlignment="1">
      <alignment horizontal="right" vertical="center"/>
    </xf>
    <xf numFmtId="10" fontId="18" fillId="2" borderId="2" xfId="7" applyNumberFormat="1" applyFont="1" applyFill="1" applyBorder="1" applyAlignment="1">
      <alignment vertical="center"/>
    </xf>
    <xf numFmtId="0" fontId="12" fillId="0" borderId="0" xfId="8" applyFont="1" applyAlignment="1">
      <alignment horizontal="center" vertical="center"/>
    </xf>
    <xf numFmtId="0" fontId="12" fillId="0" borderId="0" xfId="8" applyFont="1" applyAlignment="1">
      <alignment vertical="center"/>
    </xf>
    <xf numFmtId="0" fontId="22" fillId="0" borderId="0" xfId="8" applyFont="1" applyAlignment="1">
      <alignment horizontal="center" vertical="center"/>
    </xf>
    <xf numFmtId="0" fontId="13" fillId="0" borderId="0" xfId="8" applyFont="1" applyAlignment="1">
      <alignment horizontal="center" vertical="center"/>
    </xf>
    <xf numFmtId="0" fontId="23" fillId="0" borderId="0" xfId="8" applyFont="1" applyAlignment="1">
      <alignment vertical="center"/>
    </xf>
    <xf numFmtId="0" fontId="15" fillId="0" borderId="0" xfId="8" applyFont="1" applyAlignment="1">
      <alignment horizontal="center" vertical="center" wrapText="1"/>
    </xf>
    <xf numFmtId="0" fontId="24" fillId="0" borderId="0" xfId="8" applyFont="1" applyAlignment="1">
      <alignment horizontal="center" vertical="center"/>
    </xf>
    <xf numFmtId="0" fontId="19" fillId="0" borderId="12" xfId="8" applyFont="1" applyBorder="1" applyAlignment="1">
      <alignment horizontal="right" vertical="center"/>
    </xf>
    <xf numFmtId="0" fontId="6" fillId="0" borderId="2" xfId="8" applyFont="1" applyBorder="1" applyAlignment="1">
      <alignment horizontal="center" vertical="center" wrapText="1"/>
    </xf>
    <xf numFmtId="0" fontId="6" fillId="0" borderId="1" xfId="8" applyFont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25" fillId="0" borderId="0" xfId="8" applyFont="1" applyAlignment="1">
      <alignment vertical="center"/>
    </xf>
    <xf numFmtId="0" fontId="6" fillId="0" borderId="6" xfId="8" applyFont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 wrapText="1"/>
    </xf>
    <xf numFmtId="0" fontId="24" fillId="2" borderId="2" xfId="9" applyFont="1" applyFill="1" applyBorder="1" applyAlignment="1">
      <alignment horizontal="center" vertical="center" wrapText="1"/>
    </xf>
    <xf numFmtId="0" fontId="6" fillId="0" borderId="7" xfId="8" applyFont="1" applyBorder="1" applyAlignment="1">
      <alignment horizontal="center" vertical="center" wrapText="1"/>
    </xf>
    <xf numFmtId="0" fontId="24" fillId="2" borderId="2" xfId="9" applyFont="1" applyFill="1" applyBorder="1" applyAlignment="1">
      <alignment horizontal="center" vertical="center" wrapText="1"/>
    </xf>
    <xf numFmtId="49" fontId="27" fillId="0" borderId="2" xfId="8" applyNumberFormat="1" applyFont="1" applyBorder="1" applyAlignment="1">
      <alignment horizontal="center" vertical="center" wrapText="1"/>
    </xf>
    <xf numFmtId="0" fontId="28" fillId="2" borderId="2" xfId="9" applyFont="1" applyFill="1" applyBorder="1" applyAlignment="1">
      <alignment horizontal="center" vertical="center" wrapText="1"/>
    </xf>
    <xf numFmtId="0" fontId="28" fillId="2" borderId="2" xfId="9" quotePrefix="1" applyFont="1" applyFill="1" applyBorder="1" applyAlignment="1">
      <alignment horizontal="center" vertical="center" wrapText="1"/>
    </xf>
    <xf numFmtId="0" fontId="2" fillId="0" borderId="13" xfId="8" applyFont="1" applyBorder="1" applyAlignment="1">
      <alignment horizontal="center" vertical="center"/>
    </xf>
    <xf numFmtId="164" fontId="11" fillId="0" borderId="13" xfId="10" applyNumberFormat="1" applyFont="1" applyFill="1" applyBorder="1" applyAlignment="1">
      <alignment horizontal="right" vertical="center"/>
    </xf>
    <xf numFmtId="164" fontId="11" fillId="2" borderId="13" xfId="10" applyNumberFormat="1" applyFont="1" applyFill="1" applyBorder="1" applyAlignment="1">
      <alignment horizontal="right" vertical="center"/>
    </xf>
    <xf numFmtId="10" fontId="11" fillId="2" borderId="13" xfId="11" applyNumberFormat="1" applyFont="1" applyFill="1" applyBorder="1" applyAlignment="1">
      <alignment horizontal="right" vertical="center" wrapText="1"/>
    </xf>
    <xf numFmtId="164" fontId="11" fillId="2" borderId="13" xfId="9" applyNumberFormat="1" applyFont="1" applyFill="1" applyBorder="1" applyAlignment="1">
      <alignment horizontal="right" vertical="center" wrapText="1"/>
    </xf>
    <xf numFmtId="164" fontId="11" fillId="2" borderId="13" xfId="9" applyNumberFormat="1" applyFont="1" applyFill="1" applyBorder="1" applyAlignment="1">
      <alignment horizontal="right" vertical="center"/>
    </xf>
    <xf numFmtId="165" fontId="11" fillId="2" borderId="13" xfId="11" applyNumberFormat="1" applyFont="1" applyFill="1" applyBorder="1" applyAlignment="1">
      <alignment horizontal="right" vertical="center" wrapText="1"/>
    </xf>
    <xf numFmtId="164" fontId="12" fillId="0" borderId="0" xfId="8" applyNumberFormat="1" applyFont="1" applyAlignment="1">
      <alignment vertical="center"/>
    </xf>
    <xf numFmtId="0" fontId="2" fillId="0" borderId="11" xfId="8" applyFont="1" applyBorder="1" applyAlignment="1">
      <alignment horizontal="center" vertical="center"/>
    </xf>
    <xf numFmtId="0" fontId="2" fillId="0" borderId="11" xfId="8" applyFont="1" applyBorder="1" applyAlignment="1">
      <alignment vertical="center"/>
    </xf>
    <xf numFmtId="164" fontId="11" fillId="0" borderId="11" xfId="10" applyNumberFormat="1" applyFont="1" applyFill="1" applyBorder="1" applyAlignment="1">
      <alignment horizontal="right" vertical="center"/>
    </xf>
    <xf numFmtId="164" fontId="11" fillId="2" borderId="11" xfId="10" applyNumberFormat="1" applyFont="1" applyFill="1" applyBorder="1" applyAlignment="1">
      <alignment horizontal="right" vertical="center"/>
    </xf>
    <xf numFmtId="10" fontId="11" fillId="2" borderId="11" xfId="11" applyNumberFormat="1" applyFont="1" applyFill="1" applyBorder="1" applyAlignment="1">
      <alignment horizontal="right" vertical="center" wrapText="1"/>
    </xf>
    <xf numFmtId="164" fontId="11" fillId="2" borderId="11" xfId="9" applyNumberFormat="1" applyFont="1" applyFill="1" applyBorder="1" applyAlignment="1">
      <alignment horizontal="right" vertical="center" wrapText="1"/>
    </xf>
    <xf numFmtId="164" fontId="11" fillId="2" borderId="11" xfId="9" applyNumberFormat="1" applyFont="1" applyFill="1" applyBorder="1" applyAlignment="1">
      <alignment horizontal="right" vertical="center"/>
    </xf>
    <xf numFmtId="165" fontId="11" fillId="2" borderId="11" xfId="11" applyNumberFormat="1" applyFont="1" applyFill="1" applyBorder="1" applyAlignment="1">
      <alignment horizontal="right" vertical="center" wrapText="1"/>
    </xf>
    <xf numFmtId="0" fontId="2" fillId="0" borderId="14" xfId="8" applyFont="1" applyBorder="1" applyAlignment="1">
      <alignment horizontal="center" vertical="center"/>
    </xf>
    <xf numFmtId="0" fontId="2" fillId="0" borderId="14" xfId="8" applyFont="1" applyBorder="1" applyAlignment="1">
      <alignment vertical="center"/>
    </xf>
    <xf numFmtId="164" fontId="11" fillId="0" borderId="14" xfId="10" applyNumberFormat="1" applyFont="1" applyFill="1" applyBorder="1" applyAlignment="1">
      <alignment horizontal="right" vertical="center"/>
    </xf>
    <xf numFmtId="164" fontId="11" fillId="2" borderId="14" xfId="10" applyNumberFormat="1" applyFont="1" applyFill="1" applyBorder="1" applyAlignment="1">
      <alignment horizontal="right" vertical="center"/>
    </xf>
    <xf numFmtId="10" fontId="11" fillId="2" borderId="14" xfId="11" applyNumberFormat="1" applyFont="1" applyFill="1" applyBorder="1" applyAlignment="1">
      <alignment horizontal="right" vertical="center" wrapText="1"/>
    </xf>
    <xf numFmtId="164" fontId="11" fillId="2" borderId="14" xfId="9" applyNumberFormat="1" applyFont="1" applyFill="1" applyBorder="1" applyAlignment="1">
      <alignment horizontal="right" vertical="center" wrapText="1"/>
    </xf>
    <xf numFmtId="164" fontId="11" fillId="2" borderId="14" xfId="9" applyNumberFormat="1" applyFont="1" applyFill="1" applyBorder="1" applyAlignment="1">
      <alignment horizontal="right" vertical="center"/>
    </xf>
    <xf numFmtId="165" fontId="11" fillId="2" borderId="14" xfId="11" applyNumberFormat="1" applyFont="1" applyFill="1" applyBorder="1" applyAlignment="1">
      <alignment horizontal="right" vertical="center" wrapText="1"/>
    </xf>
    <xf numFmtId="0" fontId="6" fillId="0" borderId="3" xfId="8" applyFont="1" applyBorder="1" applyAlignment="1">
      <alignment horizontal="center" vertical="center"/>
    </xf>
    <xf numFmtId="0" fontId="6" fillId="0" borderId="5" xfId="8" applyFont="1" applyBorder="1" applyAlignment="1">
      <alignment horizontal="center" vertical="center"/>
    </xf>
    <xf numFmtId="164" fontId="10" fillId="2" borderId="2" xfId="9" applyNumberFormat="1" applyFont="1" applyFill="1" applyBorder="1" applyAlignment="1">
      <alignment horizontal="right" vertical="center" wrapText="1"/>
    </xf>
    <xf numFmtId="10" fontId="10" fillId="2" borderId="2" xfId="11" applyNumberFormat="1" applyFont="1" applyFill="1" applyBorder="1" applyAlignment="1">
      <alignment horizontal="right" vertical="center" wrapText="1"/>
    </xf>
    <xf numFmtId="165" fontId="10" fillId="2" borderId="2" xfId="11" applyNumberFormat="1" applyFont="1" applyFill="1" applyBorder="1" applyAlignment="1">
      <alignment horizontal="right" vertical="center" wrapText="1"/>
    </xf>
    <xf numFmtId="0" fontId="29" fillId="0" borderId="0" xfId="0" applyFont="1" applyAlignment="1" applyProtection="1">
      <alignment horizontal="center"/>
      <protection locked="0"/>
    </xf>
    <xf numFmtId="0" fontId="30" fillId="0" borderId="0" xfId="4" applyFont="1" applyAlignment="1">
      <alignment horizontal="center" vertical="center"/>
    </xf>
    <xf numFmtId="0" fontId="31" fillId="0" borderId="0" xfId="8" applyFont="1" applyAlignment="1">
      <alignment horizontal="center" vertical="center"/>
    </xf>
    <xf numFmtId="0" fontId="32" fillId="0" borderId="0" xfId="8" applyFont="1" applyAlignment="1">
      <alignment horizontal="center" vertical="center"/>
    </xf>
    <xf numFmtId="0" fontId="33" fillId="0" borderId="0" xfId="8" applyFont="1" applyAlignment="1">
      <alignment horizontal="center" vertical="center" wrapText="1"/>
    </xf>
  </cellXfs>
  <cellStyles count="12">
    <cellStyle name="Comma" xfId="1" builtinId="3"/>
    <cellStyle name="Comma 2" xfId="5" xr:uid="{DD5CC47B-FD6B-43D0-83DE-8B9E221A680E}"/>
    <cellStyle name="Comma 2 2 2 2 2 2" xfId="6" xr:uid="{B0959EB3-DA20-4934-8430-AC6DDB4E4F1B}"/>
    <cellStyle name="Comma 2 2 2 2 3" xfId="10" xr:uid="{2844FB0F-3DE6-434B-99B3-1D3E5B410F66}"/>
    <cellStyle name="Normal" xfId="0" builtinId="0"/>
    <cellStyle name="Normal 2" xfId="3" xr:uid="{6DB19CCB-70F5-44D6-9F97-8684CE57FDA4}"/>
    <cellStyle name="Normal 2 2 2 2 2 2" xfId="4" xr:uid="{4D670C2C-10A2-4148-B577-F7F76DD45632}"/>
    <cellStyle name="Normal 2 2 2 2 3" xfId="9" xr:uid="{0BDA4EAF-70B2-4E5D-8C6F-562D039584F1}"/>
    <cellStyle name="Normal 24 2" xfId="8" xr:uid="{4CE0A54D-8454-424D-A36C-71D4C4D00FA0}"/>
    <cellStyle name="Percent" xfId="2" builtinId="5"/>
    <cellStyle name="Percent 2" xfId="7" xr:uid="{2F27FBB7-508D-4F7B-B9BF-675E9E61EA5F}"/>
    <cellStyle name="Percent 2 2 2 2 3" xfId="11" xr:uid="{CDA76C4E-CBA0-4ADE-B524-3C9F52693B14}"/>
  </cellStyles>
  <dxfs count="5">
    <dxf>
      <font>
        <b/>
        <i/>
      </font>
    </dxf>
    <dxf>
      <font>
        <b/>
        <i/>
      </font>
    </dxf>
    <dxf>
      <font>
        <u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2</xdr:row>
      <xdr:rowOff>1905</xdr:rowOff>
    </xdr:from>
    <xdr:to>
      <xdr:col>1</xdr:col>
      <xdr:colOff>1699497</xdr:colOff>
      <xdr:row>2</xdr:row>
      <xdr:rowOff>1905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6E001BC4-0092-4964-8B48-AF7D2F02B404}"/>
            </a:ext>
          </a:extLst>
        </xdr:cNvPr>
        <xdr:cNvCxnSpPr/>
      </xdr:nvCxnSpPr>
      <xdr:spPr>
        <a:xfrm>
          <a:off x="647700" y="421005"/>
          <a:ext cx="115657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Trung\Bao%20cao\2024\BAO%20CAO%20DA%2006\Phu%20luc%20chuyen%20doi%20so%20thang%2012.xlsx" TargetMode="External"/><Relationship Id="rId1" Type="http://schemas.openxmlformats.org/officeDocument/2006/relationships/externalLinkPath" Target="file:///E:\Trung\Bao%20cao\2024\BAO%20CAO%20DA%2006\Phu%20luc%20chuyen%20doi%20so%20thang%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01"/>
      <sheetName val="PL02"/>
      <sheetName val="PL03"/>
      <sheetName val="PL04"/>
      <sheetName val="PL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FC8C8-6C85-4166-A976-3B23B377D1A7}">
  <sheetPr>
    <pageSetUpPr fitToPage="1"/>
  </sheetPr>
  <dimension ref="A1:AA36"/>
  <sheetViews>
    <sheetView tabSelected="1" workbookViewId="0">
      <selection activeCell="Z13" sqref="Z13"/>
    </sheetView>
  </sheetViews>
  <sheetFormatPr defaultColWidth="7.875" defaultRowHeight="13.5"/>
  <cols>
    <col min="1" max="1" width="4.125" customWidth="1"/>
    <col min="2" max="2" width="19.5" customWidth="1"/>
    <col min="3" max="3" width="10.25" customWidth="1"/>
    <col min="4" max="5" width="9" customWidth="1"/>
    <col min="6" max="11" width="8.5" customWidth="1"/>
    <col min="12" max="16" width="7.875" hidden="1" customWidth="1"/>
  </cols>
  <sheetData>
    <row r="1" spans="1:27" ht="16.5">
      <c r="A1" s="1" t="s">
        <v>0</v>
      </c>
      <c r="B1" s="1"/>
      <c r="C1" s="1"/>
      <c r="D1" s="2"/>
      <c r="E1" s="3"/>
      <c r="F1" s="3"/>
      <c r="G1" s="4"/>
      <c r="H1" s="4"/>
      <c r="I1" s="4"/>
      <c r="J1" s="140" t="s">
        <v>64</v>
      </c>
      <c r="K1" s="140"/>
    </row>
    <row r="2" spans="1:27" ht="16.5">
      <c r="A2" s="5" t="s">
        <v>1</v>
      </c>
      <c r="B2" s="5"/>
      <c r="C2" s="5"/>
      <c r="D2" s="6"/>
      <c r="E2" s="3"/>
      <c r="F2" s="3"/>
      <c r="G2" s="4"/>
      <c r="H2" s="4"/>
      <c r="I2" s="4"/>
      <c r="J2" s="4"/>
      <c r="K2" s="4"/>
    </row>
    <row r="3" spans="1:27" ht="14.2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27" ht="16.5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27" ht="16.5">
      <c r="A5" s="7" t="s">
        <v>63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pans="1:27" ht="14.2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27" ht="15.75">
      <c r="A7" s="9"/>
      <c r="B7" s="9"/>
      <c r="C7" s="9"/>
      <c r="D7" s="9"/>
      <c r="E7" s="9"/>
      <c r="F7" s="9"/>
      <c r="G7" s="9"/>
      <c r="H7" s="9"/>
      <c r="I7" s="10" t="s">
        <v>3</v>
      </c>
      <c r="J7" s="10"/>
      <c r="K7" s="10"/>
    </row>
    <row r="8" spans="1:27" ht="16.5">
      <c r="A8" s="11" t="s">
        <v>4</v>
      </c>
      <c r="B8" s="11" t="s">
        <v>5</v>
      </c>
      <c r="C8" s="12" t="s">
        <v>6</v>
      </c>
      <c r="D8" s="12"/>
      <c r="E8" s="12"/>
      <c r="F8" s="13" t="s">
        <v>7</v>
      </c>
      <c r="G8" s="14"/>
      <c r="H8" s="14"/>
      <c r="I8" s="14"/>
      <c r="J8" s="14"/>
      <c r="K8" s="15"/>
    </row>
    <row r="9" spans="1:27" ht="36" customHeight="1">
      <c r="A9" s="16"/>
      <c r="B9" s="16"/>
      <c r="C9" s="17" t="s">
        <v>8</v>
      </c>
      <c r="D9" s="17" t="s">
        <v>9</v>
      </c>
      <c r="E9" s="17" t="s">
        <v>10</v>
      </c>
      <c r="F9" s="17" t="s">
        <v>11</v>
      </c>
      <c r="G9" s="17"/>
      <c r="H9" s="12" t="s">
        <v>9</v>
      </c>
      <c r="I9" s="12"/>
      <c r="J9" s="12" t="s">
        <v>10</v>
      </c>
      <c r="K9" s="12"/>
    </row>
    <row r="10" spans="1:27" ht="28.5" customHeight="1">
      <c r="A10" s="18"/>
      <c r="B10" s="18"/>
      <c r="C10" s="17"/>
      <c r="D10" s="17"/>
      <c r="E10" s="17"/>
      <c r="F10" s="19" t="s">
        <v>12</v>
      </c>
      <c r="G10" s="19" t="s">
        <v>13</v>
      </c>
      <c r="H10" s="19" t="s">
        <v>12</v>
      </c>
      <c r="I10" s="19" t="s">
        <v>13</v>
      </c>
      <c r="J10" s="19" t="s">
        <v>12</v>
      </c>
      <c r="K10" s="19" t="s">
        <v>13</v>
      </c>
    </row>
    <row r="11" spans="1:27" s="22" customFormat="1" ht="15">
      <c r="A11" s="20" t="s">
        <v>14</v>
      </c>
      <c r="B11" s="20" t="s">
        <v>15</v>
      </c>
      <c r="C11" s="21">
        <v>4</v>
      </c>
      <c r="D11" s="21">
        <v>5</v>
      </c>
      <c r="E11" s="21">
        <v>6</v>
      </c>
      <c r="F11" s="21">
        <v>7</v>
      </c>
      <c r="G11" s="21" t="s">
        <v>16</v>
      </c>
      <c r="H11" s="21">
        <v>9</v>
      </c>
      <c r="I11" s="21" t="s">
        <v>17</v>
      </c>
      <c r="J11" s="21">
        <v>11</v>
      </c>
      <c r="K11" s="21" t="s">
        <v>18</v>
      </c>
    </row>
    <row r="12" spans="1:27" ht="16.5">
      <c r="A12" s="19"/>
      <c r="B12" s="19" t="s">
        <v>19</v>
      </c>
      <c r="C12" s="23">
        <f t="shared" ref="C12:F12" si="0">+C13+C25</f>
        <v>17200</v>
      </c>
      <c r="D12" s="23">
        <f t="shared" si="0"/>
        <v>39696</v>
      </c>
      <c r="E12" s="23">
        <f t="shared" si="0"/>
        <v>27919</v>
      </c>
      <c r="F12" s="23">
        <f t="shared" si="0"/>
        <v>13109</v>
      </c>
      <c r="G12" s="24">
        <f>+F12/C12</f>
        <v>0.76215116279069772</v>
      </c>
      <c r="H12" s="23">
        <f>+H13+H25</f>
        <v>39637</v>
      </c>
      <c r="I12" s="24">
        <f>+H12/D12</f>
        <v>0.99851370415155183</v>
      </c>
      <c r="J12" s="23">
        <f>+J13+J25</f>
        <v>27897</v>
      </c>
      <c r="K12" s="24">
        <f>+J12/E12</f>
        <v>0.99921200616067907</v>
      </c>
      <c r="R12" s="25"/>
      <c r="S12" s="25"/>
      <c r="T12" s="25"/>
      <c r="U12" s="25"/>
      <c r="V12" s="25"/>
      <c r="W12" s="25"/>
      <c r="X12" s="25"/>
      <c r="Y12" s="25"/>
      <c r="Z12" s="25"/>
      <c r="AA12" s="25"/>
    </row>
    <row r="13" spans="1:27" ht="49.5">
      <c r="A13" s="19" t="s">
        <v>20</v>
      </c>
      <c r="B13" s="26" t="s">
        <v>21</v>
      </c>
      <c r="C13" s="23">
        <f t="shared" ref="C13:F13" si="1">SUM(C14:C24)</f>
        <v>13073</v>
      </c>
      <c r="D13" s="23">
        <f t="shared" si="1"/>
        <v>17388</v>
      </c>
      <c r="E13" s="23">
        <f t="shared" si="1"/>
        <v>13412</v>
      </c>
      <c r="F13" s="27">
        <f t="shared" si="1"/>
        <v>10246</v>
      </c>
      <c r="G13" s="24">
        <f>+F13/C13</f>
        <v>0.78375277289069079</v>
      </c>
      <c r="H13" s="23">
        <f>SUM(H14:H24)</f>
        <v>17331</v>
      </c>
      <c r="I13" s="24">
        <f>+H13/D13</f>
        <v>0.99672187715665972</v>
      </c>
      <c r="J13" s="23">
        <f>SUM(J14:J24)</f>
        <v>13399</v>
      </c>
      <c r="K13" s="24">
        <f>+J13/E13</f>
        <v>0.99903071875932004</v>
      </c>
      <c r="R13" s="28"/>
    </row>
    <row r="14" spans="1:27" ht="16.5">
      <c r="A14" s="29">
        <v>1</v>
      </c>
      <c r="B14" s="30" t="s">
        <v>22</v>
      </c>
      <c r="C14" s="31">
        <v>6884</v>
      </c>
      <c r="D14" s="31">
        <v>5682</v>
      </c>
      <c r="E14" s="31">
        <v>13412</v>
      </c>
      <c r="F14" s="32">
        <v>5292</v>
      </c>
      <c r="G14" s="33">
        <v>0.76873910517141197</v>
      </c>
      <c r="H14" s="32">
        <v>5673</v>
      </c>
      <c r="I14" s="33">
        <v>0.99841605068637806</v>
      </c>
      <c r="J14" s="32">
        <v>13399</v>
      </c>
      <c r="K14" s="33">
        <v>0.99903071875932004</v>
      </c>
    </row>
    <row r="15" spans="1:27" ht="16.5">
      <c r="A15" s="34">
        <v>2</v>
      </c>
      <c r="B15" s="35" t="s">
        <v>23</v>
      </c>
      <c r="C15" s="36">
        <v>1417</v>
      </c>
      <c r="D15" s="36">
        <v>1363</v>
      </c>
      <c r="E15" s="36"/>
      <c r="F15" s="37">
        <v>1303</v>
      </c>
      <c r="G15" s="38">
        <v>0.91954834156669019</v>
      </c>
      <c r="H15" s="37">
        <v>1351</v>
      </c>
      <c r="I15" s="38">
        <v>0.99119589141599418</v>
      </c>
      <c r="J15" s="37"/>
      <c r="K15" s="38"/>
    </row>
    <row r="16" spans="1:27" ht="16.5">
      <c r="A16" s="34">
        <v>3</v>
      </c>
      <c r="B16" s="35" t="s">
        <v>24</v>
      </c>
      <c r="C16" s="36">
        <v>246</v>
      </c>
      <c r="D16" s="36">
        <v>618</v>
      </c>
      <c r="E16" s="36"/>
      <c r="F16" s="37">
        <v>238</v>
      </c>
      <c r="G16" s="38">
        <v>0.96747967479674801</v>
      </c>
      <c r="H16" s="37">
        <v>618</v>
      </c>
      <c r="I16" s="39">
        <v>1</v>
      </c>
      <c r="J16" s="37"/>
      <c r="K16" s="38"/>
    </row>
    <row r="17" spans="1:11" ht="16.5">
      <c r="A17" s="34">
        <v>4</v>
      </c>
      <c r="B17" s="35" t="s">
        <v>25</v>
      </c>
      <c r="C17" s="36">
        <v>1092</v>
      </c>
      <c r="D17" s="36">
        <v>2725</v>
      </c>
      <c r="E17" s="36"/>
      <c r="F17" s="37">
        <v>711</v>
      </c>
      <c r="G17" s="38">
        <v>0.65109890109890112</v>
      </c>
      <c r="H17" s="37">
        <v>2724</v>
      </c>
      <c r="I17" s="38">
        <v>0.99963302752293581</v>
      </c>
      <c r="J17" s="37"/>
      <c r="K17" s="38"/>
    </row>
    <row r="18" spans="1:11" ht="16.5">
      <c r="A18" s="34">
        <v>5</v>
      </c>
      <c r="B18" s="35" t="s">
        <v>26</v>
      </c>
      <c r="C18" s="36">
        <v>430</v>
      </c>
      <c r="D18" s="36">
        <v>489</v>
      </c>
      <c r="E18" s="36"/>
      <c r="F18" s="37">
        <v>323</v>
      </c>
      <c r="G18" s="38">
        <v>0.75116279069767444</v>
      </c>
      <c r="H18" s="37">
        <v>488</v>
      </c>
      <c r="I18" s="38">
        <v>0.99795501022494892</v>
      </c>
      <c r="J18" s="37"/>
      <c r="K18" s="38"/>
    </row>
    <row r="19" spans="1:11" ht="16.5">
      <c r="A19" s="34">
        <v>6</v>
      </c>
      <c r="B19" s="35" t="s">
        <v>27</v>
      </c>
      <c r="C19" s="36">
        <v>472</v>
      </c>
      <c r="D19" s="36">
        <v>827</v>
      </c>
      <c r="E19" s="36"/>
      <c r="F19" s="37">
        <v>371</v>
      </c>
      <c r="G19" s="38">
        <v>0.78601694915254239</v>
      </c>
      <c r="H19" s="37">
        <v>825</v>
      </c>
      <c r="I19" s="38">
        <v>0.99758162031438935</v>
      </c>
      <c r="J19" s="37"/>
      <c r="K19" s="38"/>
    </row>
    <row r="20" spans="1:11" ht="16.5">
      <c r="A20" s="34">
        <v>7</v>
      </c>
      <c r="B20" s="35" t="s">
        <v>28</v>
      </c>
      <c r="C20" s="36">
        <v>724</v>
      </c>
      <c r="D20" s="36">
        <v>2623</v>
      </c>
      <c r="E20" s="36"/>
      <c r="F20" s="37">
        <v>583</v>
      </c>
      <c r="G20" s="38">
        <v>0.80524861878453036</v>
      </c>
      <c r="H20" s="37">
        <v>2593</v>
      </c>
      <c r="I20" s="38">
        <v>0.98856271444910404</v>
      </c>
      <c r="J20" s="37"/>
      <c r="K20" s="38"/>
    </row>
    <row r="21" spans="1:11" ht="16.5">
      <c r="A21" s="34">
        <v>8</v>
      </c>
      <c r="B21" s="35" t="s">
        <v>29</v>
      </c>
      <c r="C21" s="36">
        <v>397</v>
      </c>
      <c r="D21" s="36">
        <v>774</v>
      </c>
      <c r="E21" s="36"/>
      <c r="F21" s="37">
        <v>368</v>
      </c>
      <c r="G21" s="38">
        <v>0.92695214105793455</v>
      </c>
      <c r="H21" s="37">
        <v>773</v>
      </c>
      <c r="I21" s="38">
        <v>0.99870801033591727</v>
      </c>
      <c r="J21" s="37"/>
      <c r="K21" s="38"/>
    </row>
    <row r="22" spans="1:11" ht="16.5">
      <c r="A22" s="34">
        <v>9</v>
      </c>
      <c r="B22" s="35" t="s">
        <v>30</v>
      </c>
      <c r="C22" s="36">
        <v>593</v>
      </c>
      <c r="D22" s="36">
        <v>679</v>
      </c>
      <c r="E22" s="36"/>
      <c r="F22" s="37">
        <v>434</v>
      </c>
      <c r="G22" s="38">
        <v>0.73187183811129852</v>
      </c>
      <c r="H22" s="37">
        <v>679</v>
      </c>
      <c r="I22" s="39">
        <v>1</v>
      </c>
      <c r="J22" s="37"/>
      <c r="K22" s="38"/>
    </row>
    <row r="23" spans="1:11" ht="16.5">
      <c r="A23" s="34">
        <v>10</v>
      </c>
      <c r="B23" s="35" t="s">
        <v>31</v>
      </c>
      <c r="C23" s="36">
        <v>327</v>
      </c>
      <c r="D23" s="36">
        <v>739</v>
      </c>
      <c r="E23" s="36"/>
      <c r="F23" s="37">
        <v>219</v>
      </c>
      <c r="G23" s="38">
        <v>0.66972477064220182</v>
      </c>
      <c r="H23" s="37">
        <v>738</v>
      </c>
      <c r="I23" s="38">
        <v>0.99864682002706362</v>
      </c>
      <c r="J23" s="37"/>
      <c r="K23" s="38"/>
    </row>
    <row r="24" spans="1:11" ht="16.5">
      <c r="A24" s="40">
        <v>11</v>
      </c>
      <c r="B24" s="41" t="s">
        <v>32</v>
      </c>
      <c r="C24" s="42">
        <v>491</v>
      </c>
      <c r="D24" s="42">
        <v>869</v>
      </c>
      <c r="E24" s="42"/>
      <c r="F24" s="43">
        <v>404</v>
      </c>
      <c r="G24" s="44">
        <v>0.82281059063136452</v>
      </c>
      <c r="H24" s="43">
        <v>869</v>
      </c>
      <c r="I24" s="45">
        <v>1</v>
      </c>
      <c r="J24" s="43"/>
      <c r="K24" s="44"/>
    </row>
    <row r="25" spans="1:11" ht="16.5">
      <c r="A25" s="19" t="s">
        <v>33</v>
      </c>
      <c r="B25" s="46" t="s">
        <v>34</v>
      </c>
      <c r="C25" s="23">
        <f t="shared" ref="C25:F25" si="2">SUM(C26:C36)</f>
        <v>4127</v>
      </c>
      <c r="D25" s="23">
        <f t="shared" si="2"/>
        <v>22308</v>
      </c>
      <c r="E25" s="23">
        <f t="shared" si="2"/>
        <v>14507</v>
      </c>
      <c r="F25" s="23">
        <f t="shared" si="2"/>
        <v>2863</v>
      </c>
      <c r="G25" s="24">
        <f>IF(C25&gt;0,F25/C25,0)</f>
        <v>0.69372425490671186</v>
      </c>
      <c r="H25" s="23">
        <f>SUM(H26:H36)</f>
        <v>22306</v>
      </c>
      <c r="I25" s="24">
        <f>IF(D25&gt;0,H25/D25,0)</f>
        <v>0.99991034606419227</v>
      </c>
      <c r="J25" s="23">
        <f>SUM(J26:J36)</f>
        <v>14498</v>
      </c>
      <c r="K25" s="24">
        <f>+J25/E25</f>
        <v>0.99937960984352381</v>
      </c>
    </row>
    <row r="26" spans="1:11" ht="16.5">
      <c r="A26" s="29">
        <v>1</v>
      </c>
      <c r="B26" s="30" t="s">
        <v>22</v>
      </c>
      <c r="C26" s="31">
        <v>0</v>
      </c>
      <c r="D26" s="31">
        <v>0</v>
      </c>
      <c r="E26" s="31">
        <v>14507</v>
      </c>
      <c r="F26" s="32">
        <v>0</v>
      </c>
      <c r="G26" s="47"/>
      <c r="H26" s="32">
        <v>0</v>
      </c>
      <c r="I26" s="47"/>
      <c r="J26" s="32">
        <v>14498</v>
      </c>
      <c r="K26" s="33">
        <v>0.99937960984352381</v>
      </c>
    </row>
    <row r="27" spans="1:11" ht="16.5">
      <c r="A27" s="34">
        <v>2</v>
      </c>
      <c r="B27" s="35" t="s">
        <v>23</v>
      </c>
      <c r="C27" s="36">
        <v>0</v>
      </c>
      <c r="D27" s="36">
        <v>0</v>
      </c>
      <c r="E27" s="36"/>
      <c r="F27" s="37">
        <v>0</v>
      </c>
      <c r="G27" s="48"/>
      <c r="H27" s="37">
        <v>0</v>
      </c>
      <c r="I27" s="48"/>
      <c r="J27" s="37"/>
      <c r="K27" s="38"/>
    </row>
    <row r="28" spans="1:11" ht="16.5">
      <c r="A28" s="34">
        <v>3</v>
      </c>
      <c r="B28" s="35" t="s">
        <v>24</v>
      </c>
      <c r="C28" s="36">
        <v>381</v>
      </c>
      <c r="D28" s="36">
        <v>2689</v>
      </c>
      <c r="E28" s="36"/>
      <c r="F28" s="37">
        <v>332</v>
      </c>
      <c r="G28" s="38">
        <v>0.87139107611548561</v>
      </c>
      <c r="H28" s="37">
        <v>2689</v>
      </c>
      <c r="I28" s="39">
        <v>1</v>
      </c>
      <c r="J28" s="37"/>
      <c r="K28" s="38"/>
    </row>
    <row r="29" spans="1:11" ht="16.5">
      <c r="A29" s="34">
        <v>4</v>
      </c>
      <c r="B29" s="35" t="s">
        <v>25</v>
      </c>
      <c r="C29" s="36">
        <v>0</v>
      </c>
      <c r="D29" s="36">
        <v>0</v>
      </c>
      <c r="E29" s="36"/>
      <c r="F29" s="37">
        <v>0</v>
      </c>
      <c r="G29" s="48"/>
      <c r="H29" s="37">
        <v>0</v>
      </c>
      <c r="I29" s="48"/>
      <c r="J29" s="37"/>
      <c r="K29" s="38"/>
    </row>
    <row r="30" spans="1:11" ht="16.5">
      <c r="A30" s="34">
        <v>5</v>
      </c>
      <c r="B30" s="35" t="s">
        <v>26</v>
      </c>
      <c r="C30" s="36">
        <v>614</v>
      </c>
      <c r="D30" s="36">
        <v>2568</v>
      </c>
      <c r="E30" s="36"/>
      <c r="F30" s="37">
        <v>449</v>
      </c>
      <c r="G30" s="38">
        <v>0.73127035830618892</v>
      </c>
      <c r="H30" s="37">
        <v>2567</v>
      </c>
      <c r="I30" s="38">
        <v>0.99961059190031154</v>
      </c>
      <c r="J30" s="37"/>
      <c r="K30" s="38"/>
    </row>
    <row r="31" spans="1:11" ht="16.5">
      <c r="A31" s="34">
        <v>6</v>
      </c>
      <c r="B31" s="35" t="s">
        <v>27</v>
      </c>
      <c r="C31" s="36">
        <v>657</v>
      </c>
      <c r="D31" s="36">
        <v>3528</v>
      </c>
      <c r="E31" s="36"/>
      <c r="F31" s="37">
        <v>459</v>
      </c>
      <c r="G31" s="38">
        <v>0.69863013698630139</v>
      </c>
      <c r="H31" s="37">
        <v>3528</v>
      </c>
      <c r="I31" s="39">
        <v>1</v>
      </c>
      <c r="J31" s="37"/>
      <c r="K31" s="38"/>
    </row>
    <row r="32" spans="1:11" ht="16.5">
      <c r="A32" s="34">
        <v>7</v>
      </c>
      <c r="B32" s="35" t="s">
        <v>28</v>
      </c>
      <c r="C32" s="36">
        <v>0</v>
      </c>
      <c r="D32" s="36">
        <v>0</v>
      </c>
      <c r="E32" s="36"/>
      <c r="F32" s="37">
        <v>0</v>
      </c>
      <c r="G32" s="48"/>
      <c r="H32" s="37">
        <v>0</v>
      </c>
      <c r="I32" s="48"/>
      <c r="J32" s="37"/>
      <c r="K32" s="38"/>
    </row>
    <row r="33" spans="1:11" ht="16.5">
      <c r="A33" s="34">
        <v>8</v>
      </c>
      <c r="B33" s="35" t="s">
        <v>29</v>
      </c>
      <c r="C33" s="36">
        <v>256</v>
      </c>
      <c r="D33" s="36">
        <v>2319</v>
      </c>
      <c r="E33" s="36"/>
      <c r="F33" s="37">
        <v>223</v>
      </c>
      <c r="G33" s="38">
        <v>0.87109375</v>
      </c>
      <c r="H33" s="37">
        <v>2319</v>
      </c>
      <c r="I33" s="39">
        <v>1</v>
      </c>
      <c r="J33" s="37"/>
      <c r="K33" s="38"/>
    </row>
    <row r="34" spans="1:11" ht="16.5">
      <c r="A34" s="34">
        <v>9</v>
      </c>
      <c r="B34" s="35" t="s">
        <v>30</v>
      </c>
      <c r="C34" s="36">
        <v>1344</v>
      </c>
      <c r="D34" s="36">
        <v>5052</v>
      </c>
      <c r="E34" s="36"/>
      <c r="F34" s="37">
        <v>849</v>
      </c>
      <c r="G34" s="38">
        <v>0.6316964285714286</v>
      </c>
      <c r="H34" s="37">
        <v>5051</v>
      </c>
      <c r="I34" s="38">
        <v>0.99980205859065718</v>
      </c>
      <c r="J34" s="37"/>
      <c r="K34" s="38"/>
    </row>
    <row r="35" spans="1:11" ht="16.5">
      <c r="A35" s="34">
        <v>10</v>
      </c>
      <c r="B35" s="35" t="s">
        <v>31</v>
      </c>
      <c r="C35" s="36">
        <v>450</v>
      </c>
      <c r="D35" s="36">
        <v>3336</v>
      </c>
      <c r="E35" s="36"/>
      <c r="F35" s="37">
        <v>256</v>
      </c>
      <c r="G35" s="38">
        <v>0.56888888888888889</v>
      </c>
      <c r="H35" s="37">
        <v>3336</v>
      </c>
      <c r="I35" s="39">
        <v>1</v>
      </c>
      <c r="J35" s="37"/>
      <c r="K35" s="38"/>
    </row>
    <row r="36" spans="1:11" ht="16.5">
      <c r="A36" s="40">
        <v>11</v>
      </c>
      <c r="B36" s="41" t="s">
        <v>32</v>
      </c>
      <c r="C36" s="42">
        <v>425</v>
      </c>
      <c r="D36" s="42">
        <v>2816</v>
      </c>
      <c r="E36" s="42"/>
      <c r="F36" s="43">
        <v>295</v>
      </c>
      <c r="G36" s="44">
        <v>0.69411764705882351</v>
      </c>
      <c r="H36" s="43">
        <v>2816</v>
      </c>
      <c r="I36" s="45">
        <v>1</v>
      </c>
      <c r="J36" s="43"/>
      <c r="K36" s="44"/>
    </row>
  </sheetData>
  <mergeCells count="16">
    <mergeCell ref="A8:A10"/>
    <mergeCell ref="B8:B10"/>
    <mergeCell ref="C8:E8"/>
    <mergeCell ref="F8:K8"/>
    <mergeCell ref="C9:C10"/>
    <mergeCell ref="D9:D10"/>
    <mergeCell ref="E9:E10"/>
    <mergeCell ref="F9:G9"/>
    <mergeCell ref="H9:I9"/>
    <mergeCell ref="J9:K9"/>
    <mergeCell ref="A1:C1"/>
    <mergeCell ref="J1:K1"/>
    <mergeCell ref="A2:C2"/>
    <mergeCell ref="A4:K4"/>
    <mergeCell ref="A5:K5"/>
    <mergeCell ref="I7:K7"/>
  </mergeCells>
  <pageMargins left="0.24" right="0.24" top="0.3" bottom="0.25" header="0.17" footer="0.17"/>
  <pageSetup paperSize="9"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8E02C-45CD-4FF4-9AF0-EC51728B9AE5}">
  <sheetPr>
    <pageSetUpPr fitToPage="1"/>
  </sheetPr>
  <dimension ref="A1:P23"/>
  <sheetViews>
    <sheetView zoomScale="115" zoomScaleNormal="115" workbookViewId="0">
      <selection activeCell="Q12" sqref="Q12"/>
    </sheetView>
  </sheetViews>
  <sheetFormatPr defaultColWidth="8.125" defaultRowHeight="18.75"/>
  <cols>
    <col min="1" max="1" width="4.125" style="92" customWidth="1"/>
    <col min="2" max="2" width="13.875" style="92" customWidth="1"/>
    <col min="3" max="3" width="11.75" style="92" customWidth="1"/>
    <col min="4" max="4" width="12.5" style="92" customWidth="1"/>
    <col min="5" max="8" width="8.375" style="92" customWidth="1"/>
    <col min="9" max="9" width="9.625" style="92" customWidth="1"/>
    <col min="10" max="11" width="10" style="92" customWidth="1"/>
    <col min="12" max="16384" width="8.125" style="92"/>
  </cols>
  <sheetData>
    <row r="1" spans="1:16" ht="19.5">
      <c r="A1" s="91" t="s">
        <v>0</v>
      </c>
      <c r="B1" s="91"/>
      <c r="J1" s="142" t="s">
        <v>66</v>
      </c>
      <c r="K1" s="93"/>
    </row>
    <row r="2" spans="1:16">
      <c r="A2" s="94" t="s">
        <v>35</v>
      </c>
      <c r="B2" s="94"/>
    </row>
    <row r="3" spans="1:16">
      <c r="A3" s="95"/>
      <c r="B3" s="95"/>
    </row>
    <row r="4" spans="1:16" ht="20.25" customHeight="1">
      <c r="A4" s="144" t="s">
        <v>67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6">
      <c r="A5" s="143" t="s">
        <v>63</v>
      </c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6">
      <c r="J6" s="98"/>
      <c r="K6" s="98"/>
    </row>
    <row r="7" spans="1:16" s="102" customFormat="1" ht="16.5">
      <c r="A7" s="99" t="s">
        <v>4</v>
      </c>
      <c r="B7" s="100" t="s">
        <v>37</v>
      </c>
      <c r="C7" s="101" t="s">
        <v>52</v>
      </c>
      <c r="D7" s="101"/>
      <c r="E7" s="101"/>
      <c r="F7" s="101"/>
      <c r="G7" s="101"/>
      <c r="H7" s="101"/>
      <c r="I7" s="101"/>
      <c r="J7" s="101"/>
      <c r="K7" s="101"/>
    </row>
    <row r="8" spans="1:16" ht="18.75" customHeight="1">
      <c r="A8" s="99"/>
      <c r="B8" s="103"/>
      <c r="C8" s="104" t="s">
        <v>43</v>
      </c>
      <c r="D8" s="105" t="s">
        <v>53</v>
      </c>
      <c r="E8" s="105"/>
      <c r="F8" s="104" t="s">
        <v>54</v>
      </c>
      <c r="G8" s="104"/>
      <c r="H8" s="104"/>
      <c r="I8" s="104"/>
      <c r="J8" s="104"/>
      <c r="K8" s="104"/>
    </row>
    <row r="9" spans="1:16" ht="32.25" customHeight="1">
      <c r="A9" s="99"/>
      <c r="B9" s="103"/>
      <c r="C9" s="104"/>
      <c r="D9" s="105"/>
      <c r="E9" s="105"/>
      <c r="F9" s="104" t="s">
        <v>43</v>
      </c>
      <c r="G9" s="104"/>
      <c r="H9" s="104" t="s">
        <v>55</v>
      </c>
      <c r="I9" s="104"/>
      <c r="J9" s="105" t="s">
        <v>56</v>
      </c>
      <c r="K9" s="105"/>
    </row>
    <row r="10" spans="1:16">
      <c r="A10" s="99"/>
      <c r="B10" s="106"/>
      <c r="C10" s="104"/>
      <c r="D10" s="107" t="s">
        <v>57</v>
      </c>
      <c r="E10" s="107" t="s">
        <v>13</v>
      </c>
      <c r="F10" s="107" t="s">
        <v>57</v>
      </c>
      <c r="G10" s="107" t="s">
        <v>13</v>
      </c>
      <c r="H10" s="107" t="s">
        <v>57</v>
      </c>
      <c r="I10" s="107" t="s">
        <v>13</v>
      </c>
      <c r="J10" s="107" t="s">
        <v>57</v>
      </c>
      <c r="K10" s="107" t="s">
        <v>13</v>
      </c>
    </row>
    <row r="11" spans="1:16">
      <c r="A11" s="108" t="s">
        <v>14</v>
      </c>
      <c r="B11" s="108" t="s">
        <v>15</v>
      </c>
      <c r="C11" s="109">
        <v>1</v>
      </c>
      <c r="D11" s="109">
        <v>2</v>
      </c>
      <c r="E11" s="110" t="s">
        <v>58</v>
      </c>
      <c r="F11" s="109">
        <v>4</v>
      </c>
      <c r="G11" s="110" t="s">
        <v>59</v>
      </c>
      <c r="H11" s="109">
        <v>6</v>
      </c>
      <c r="I11" s="110" t="s">
        <v>60</v>
      </c>
      <c r="J11" s="109">
        <v>8</v>
      </c>
      <c r="K11" s="110" t="s">
        <v>61</v>
      </c>
    </row>
    <row r="12" spans="1:16" ht="24" customHeight="1">
      <c r="A12" s="111">
        <v>1</v>
      </c>
      <c r="B12" s="76" t="s">
        <v>22</v>
      </c>
      <c r="C12" s="112">
        <v>277861</v>
      </c>
      <c r="D12" s="113">
        <v>271843</v>
      </c>
      <c r="E12" s="114">
        <f>D12/C12</f>
        <v>0.97834168883002648</v>
      </c>
      <c r="F12" s="115">
        <v>6018</v>
      </c>
      <c r="G12" s="114">
        <f>F12/C12</f>
        <v>2.1658311169973476E-2</v>
      </c>
      <c r="H12" s="115">
        <v>5802</v>
      </c>
      <c r="I12" s="114">
        <f t="shared" ref="I12:I23" si="0">H12/F12</f>
        <v>0.96410767696909272</v>
      </c>
      <c r="J12" s="116">
        <v>216</v>
      </c>
      <c r="K12" s="117">
        <f>J12/F12</f>
        <v>3.589232303090728E-2</v>
      </c>
      <c r="M12" s="118"/>
      <c r="N12" s="118"/>
      <c r="O12" s="118"/>
      <c r="P12" s="118"/>
    </row>
    <row r="13" spans="1:16" ht="24" customHeight="1">
      <c r="A13" s="119">
        <v>2</v>
      </c>
      <c r="B13" s="120" t="s">
        <v>23</v>
      </c>
      <c r="C13" s="121">
        <v>85888</v>
      </c>
      <c r="D13" s="122">
        <v>85541</v>
      </c>
      <c r="E13" s="123">
        <f t="shared" ref="E13:E23" si="1">D13/C13</f>
        <v>0.99595985469448589</v>
      </c>
      <c r="F13" s="124">
        <v>347</v>
      </c>
      <c r="G13" s="123">
        <f t="shared" ref="G13:G23" si="2">F13/C13</f>
        <v>4.0401453055141576E-3</v>
      </c>
      <c r="H13" s="124">
        <v>287</v>
      </c>
      <c r="I13" s="123">
        <f t="shared" si="0"/>
        <v>0.82708933717579247</v>
      </c>
      <c r="J13" s="125">
        <v>60</v>
      </c>
      <c r="K13" s="126">
        <f t="shared" ref="K13:K23" si="3">J13/F13</f>
        <v>0.1729106628242075</v>
      </c>
      <c r="M13" s="118"/>
      <c r="N13" s="118"/>
      <c r="O13" s="118"/>
      <c r="P13" s="118"/>
    </row>
    <row r="14" spans="1:16" ht="24" customHeight="1">
      <c r="A14" s="119">
        <v>3</v>
      </c>
      <c r="B14" s="120" t="s">
        <v>24</v>
      </c>
      <c r="C14" s="121">
        <v>131627</v>
      </c>
      <c r="D14" s="122">
        <v>131478</v>
      </c>
      <c r="E14" s="123">
        <f t="shared" si="1"/>
        <v>0.99886801340150577</v>
      </c>
      <c r="F14" s="124">
        <v>149</v>
      </c>
      <c r="G14" s="123">
        <f t="shared" si="2"/>
        <v>1.1319865984942298E-3</v>
      </c>
      <c r="H14" s="124">
        <v>110</v>
      </c>
      <c r="I14" s="123">
        <f t="shared" si="0"/>
        <v>0.73825503355704702</v>
      </c>
      <c r="J14" s="125">
        <v>39</v>
      </c>
      <c r="K14" s="126">
        <f t="shared" si="3"/>
        <v>0.26174496644295303</v>
      </c>
      <c r="M14" s="118"/>
      <c r="N14" s="118"/>
      <c r="O14" s="118"/>
      <c r="P14" s="118"/>
    </row>
    <row r="15" spans="1:16" ht="24" customHeight="1">
      <c r="A15" s="119">
        <v>4</v>
      </c>
      <c r="B15" s="120" t="s">
        <v>25</v>
      </c>
      <c r="C15" s="121">
        <v>119305</v>
      </c>
      <c r="D15" s="122">
        <v>118321</v>
      </c>
      <c r="E15" s="123">
        <f t="shared" si="1"/>
        <v>0.99175223167511839</v>
      </c>
      <c r="F15" s="124">
        <v>984</v>
      </c>
      <c r="G15" s="123">
        <f t="shared" si="2"/>
        <v>8.2477683248816068E-3</v>
      </c>
      <c r="H15" s="124">
        <v>901</v>
      </c>
      <c r="I15" s="123">
        <f t="shared" si="0"/>
        <v>0.91565040650406504</v>
      </c>
      <c r="J15" s="125">
        <v>83</v>
      </c>
      <c r="K15" s="126">
        <f t="shared" si="3"/>
        <v>8.434959349593496E-2</v>
      </c>
      <c r="M15" s="118"/>
      <c r="N15" s="118"/>
      <c r="O15" s="118"/>
      <c r="P15" s="118"/>
    </row>
    <row r="16" spans="1:16" ht="24" customHeight="1">
      <c r="A16" s="119">
        <v>5</v>
      </c>
      <c r="B16" s="120" t="s">
        <v>50</v>
      </c>
      <c r="C16" s="121">
        <v>153902</v>
      </c>
      <c r="D16" s="122">
        <v>152736</v>
      </c>
      <c r="E16" s="123">
        <f t="shared" si="1"/>
        <v>0.99242375017868512</v>
      </c>
      <c r="F16" s="124">
        <v>1166</v>
      </c>
      <c r="G16" s="123">
        <f t="shared" si="2"/>
        <v>7.5762498213148627E-3</v>
      </c>
      <c r="H16" s="124">
        <v>1045</v>
      </c>
      <c r="I16" s="123">
        <f t="shared" si="0"/>
        <v>0.89622641509433965</v>
      </c>
      <c r="J16" s="125">
        <v>121</v>
      </c>
      <c r="K16" s="126">
        <f t="shared" si="3"/>
        <v>0.10377358490566038</v>
      </c>
      <c r="M16" s="118"/>
      <c r="N16" s="118"/>
      <c r="O16" s="118"/>
      <c r="P16" s="118"/>
    </row>
    <row r="17" spans="1:16" ht="24" customHeight="1">
      <c r="A17" s="119">
        <v>6</v>
      </c>
      <c r="B17" s="120" t="s">
        <v>27</v>
      </c>
      <c r="C17" s="121">
        <v>177692</v>
      </c>
      <c r="D17" s="122">
        <v>177164</v>
      </c>
      <c r="E17" s="123">
        <f t="shared" si="1"/>
        <v>0.99702856628323167</v>
      </c>
      <c r="F17" s="124">
        <v>528</v>
      </c>
      <c r="G17" s="123">
        <f t="shared" si="2"/>
        <v>2.9714337167683407E-3</v>
      </c>
      <c r="H17" s="124">
        <v>375</v>
      </c>
      <c r="I17" s="123">
        <f t="shared" si="0"/>
        <v>0.71022727272727271</v>
      </c>
      <c r="J17" s="125">
        <v>153</v>
      </c>
      <c r="K17" s="126">
        <f t="shared" si="3"/>
        <v>0.28977272727272729</v>
      </c>
      <c r="M17" s="118"/>
      <c r="N17" s="118"/>
      <c r="O17" s="118"/>
      <c r="P17" s="118"/>
    </row>
    <row r="18" spans="1:16" ht="24" customHeight="1">
      <c r="A18" s="119">
        <v>7</v>
      </c>
      <c r="B18" s="120" t="s">
        <v>28</v>
      </c>
      <c r="C18" s="121">
        <v>91526</v>
      </c>
      <c r="D18" s="122">
        <v>87959</v>
      </c>
      <c r="E18" s="123">
        <f t="shared" si="1"/>
        <v>0.9610274676048336</v>
      </c>
      <c r="F18" s="124">
        <v>3567</v>
      </c>
      <c r="G18" s="123">
        <f t="shared" si="2"/>
        <v>3.8972532395166404E-2</v>
      </c>
      <c r="H18" s="124">
        <v>3456</v>
      </c>
      <c r="I18" s="123">
        <f t="shared" si="0"/>
        <v>0.96888141295206054</v>
      </c>
      <c r="J18" s="125">
        <v>111</v>
      </c>
      <c r="K18" s="126">
        <f t="shared" si="3"/>
        <v>3.1118587047939444E-2</v>
      </c>
      <c r="M18" s="118"/>
      <c r="N18" s="118"/>
      <c r="O18" s="118"/>
      <c r="P18" s="118"/>
    </row>
    <row r="19" spans="1:16" ht="24" customHeight="1">
      <c r="A19" s="119">
        <v>8</v>
      </c>
      <c r="B19" s="120" t="s">
        <v>29</v>
      </c>
      <c r="C19" s="121">
        <v>118798</v>
      </c>
      <c r="D19" s="122">
        <v>108953</v>
      </c>
      <c r="E19" s="123">
        <f t="shared" si="1"/>
        <v>0.91712823448206193</v>
      </c>
      <c r="F19" s="124">
        <v>9845</v>
      </c>
      <c r="G19" s="123">
        <f t="shared" si="2"/>
        <v>8.2871765517938012E-2</v>
      </c>
      <c r="H19" s="124">
        <v>9732</v>
      </c>
      <c r="I19" s="123">
        <f t="shared" si="0"/>
        <v>0.98852209243270694</v>
      </c>
      <c r="J19" s="125">
        <v>113</v>
      </c>
      <c r="K19" s="126">
        <f t="shared" si="3"/>
        <v>1.1477907567293041E-2</v>
      </c>
      <c r="M19" s="118"/>
      <c r="N19" s="118"/>
      <c r="O19" s="118"/>
      <c r="P19" s="118"/>
    </row>
    <row r="20" spans="1:16" ht="24" customHeight="1">
      <c r="A20" s="119">
        <v>9</v>
      </c>
      <c r="B20" s="120" t="s">
        <v>30</v>
      </c>
      <c r="C20" s="121">
        <v>256224</v>
      </c>
      <c r="D20" s="122">
        <v>254959</v>
      </c>
      <c r="E20" s="123">
        <f t="shared" si="1"/>
        <v>0.99506291370051203</v>
      </c>
      <c r="F20" s="124">
        <v>1265</v>
      </c>
      <c r="G20" s="123">
        <f t="shared" si="2"/>
        <v>4.9370862994879477E-3</v>
      </c>
      <c r="H20" s="124">
        <v>1139</v>
      </c>
      <c r="I20" s="123">
        <f t="shared" si="0"/>
        <v>0.90039525691699607</v>
      </c>
      <c r="J20" s="125">
        <v>126</v>
      </c>
      <c r="K20" s="126">
        <f t="shared" si="3"/>
        <v>9.9604743083003947E-2</v>
      </c>
      <c r="M20" s="118"/>
      <c r="N20" s="118"/>
      <c r="O20" s="118"/>
      <c r="P20" s="118"/>
    </row>
    <row r="21" spans="1:16" ht="24" customHeight="1">
      <c r="A21" s="119">
        <v>10</v>
      </c>
      <c r="B21" s="120" t="s">
        <v>31</v>
      </c>
      <c r="C21" s="121">
        <v>140817</v>
      </c>
      <c r="D21" s="122">
        <v>139984</v>
      </c>
      <c r="E21" s="123">
        <f t="shared" si="1"/>
        <v>0.9940845210450443</v>
      </c>
      <c r="F21" s="124">
        <v>833</v>
      </c>
      <c r="G21" s="123">
        <f t="shared" si="2"/>
        <v>5.9154789549557231E-3</v>
      </c>
      <c r="H21" s="124">
        <v>776</v>
      </c>
      <c r="I21" s="123">
        <f t="shared" si="0"/>
        <v>0.93157262905162064</v>
      </c>
      <c r="J21" s="125">
        <v>57</v>
      </c>
      <c r="K21" s="126">
        <f t="shared" si="3"/>
        <v>6.8427370948379349E-2</v>
      </c>
      <c r="M21" s="118"/>
      <c r="N21" s="118"/>
      <c r="O21" s="118"/>
      <c r="P21" s="118"/>
    </row>
    <row r="22" spans="1:16" ht="24" customHeight="1">
      <c r="A22" s="127">
        <v>11</v>
      </c>
      <c r="B22" s="128" t="s">
        <v>32</v>
      </c>
      <c r="C22" s="129">
        <v>135816</v>
      </c>
      <c r="D22" s="130">
        <v>133841</v>
      </c>
      <c r="E22" s="131">
        <f t="shared" si="1"/>
        <v>0.98545826706720863</v>
      </c>
      <c r="F22" s="132">
        <v>1975</v>
      </c>
      <c r="G22" s="131">
        <f t="shared" si="2"/>
        <v>1.4541732932791424E-2</v>
      </c>
      <c r="H22" s="132">
        <v>1931</v>
      </c>
      <c r="I22" s="131">
        <f t="shared" si="0"/>
        <v>0.97772151898734172</v>
      </c>
      <c r="J22" s="133">
        <v>44</v>
      </c>
      <c r="K22" s="134">
        <f t="shared" si="3"/>
        <v>2.2278481012658228E-2</v>
      </c>
      <c r="M22" s="118"/>
      <c r="N22" s="118"/>
      <c r="O22" s="118"/>
      <c r="P22" s="118"/>
    </row>
    <row r="23" spans="1:16" ht="23.25" customHeight="1">
      <c r="A23" s="135" t="s">
        <v>62</v>
      </c>
      <c r="B23" s="136"/>
      <c r="C23" s="137">
        <f>SUM(C12:C22)</f>
        <v>1689456</v>
      </c>
      <c r="D23" s="137">
        <f>SUM(D12:D22)</f>
        <v>1662779</v>
      </c>
      <c r="E23" s="138">
        <f t="shared" si="1"/>
        <v>0.98420971010786906</v>
      </c>
      <c r="F23" s="137">
        <f>SUM(F12:F22)</f>
        <v>26677</v>
      </c>
      <c r="G23" s="138">
        <f t="shared" si="2"/>
        <v>1.5790289892130958E-2</v>
      </c>
      <c r="H23" s="137">
        <f>SUM(H12:H22)</f>
        <v>25554</v>
      </c>
      <c r="I23" s="138">
        <f t="shared" si="0"/>
        <v>0.95790381227274435</v>
      </c>
      <c r="J23" s="137">
        <f>SUM(J12:J22)</f>
        <v>1123</v>
      </c>
      <c r="K23" s="139">
        <f t="shared" si="3"/>
        <v>4.2096187727255686E-2</v>
      </c>
    </row>
  </sheetData>
  <mergeCells count="16">
    <mergeCell ref="A23:B23"/>
    <mergeCell ref="A7:A10"/>
    <mergeCell ref="B7:B10"/>
    <mergeCell ref="C7:K7"/>
    <mergeCell ref="C8:C10"/>
    <mergeCell ref="D8:E9"/>
    <mergeCell ref="F8:K8"/>
    <mergeCell ref="F9:G9"/>
    <mergeCell ref="H9:I9"/>
    <mergeCell ref="J9:K9"/>
    <mergeCell ref="A1:B1"/>
    <mergeCell ref="J1:K1"/>
    <mergeCell ref="A2:B2"/>
    <mergeCell ref="A4:K4"/>
    <mergeCell ref="A5:K5"/>
    <mergeCell ref="J6:K6"/>
  </mergeCells>
  <conditionalFormatting sqref="E12:E22">
    <cfRule type="cellIs" dxfId="0" priority="1" operator="lessThan">
      <formula>#REF!</formula>
    </cfRule>
  </conditionalFormatting>
  <pageMargins left="0.25" right="0.22" top="0.75" bottom="0.75" header="0.3" footer="0.3"/>
  <pageSetup paperSize="9" scale="7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22570-ED40-42B4-93E1-DCBE55C9A54C}">
  <sheetPr>
    <pageSetUpPr fitToPage="1"/>
  </sheetPr>
  <dimension ref="A1:I22"/>
  <sheetViews>
    <sheetView zoomScale="85" zoomScaleNormal="85" workbookViewId="0">
      <selection activeCell="H2" sqref="H2"/>
    </sheetView>
  </sheetViews>
  <sheetFormatPr defaultColWidth="8.5" defaultRowHeight="18.75"/>
  <cols>
    <col min="1" max="1" width="5" style="59" customWidth="1"/>
    <col min="2" max="2" width="16.625" style="59" customWidth="1"/>
    <col min="3" max="3" width="16.25" style="59" customWidth="1"/>
    <col min="4" max="6" width="11.875" style="59" customWidth="1"/>
    <col min="7" max="8" width="13.5" style="59" customWidth="1"/>
    <col min="9" max="9" width="10.625" style="59" customWidth="1"/>
    <col min="10" max="16384" width="8.5" style="59"/>
  </cols>
  <sheetData>
    <row r="1" spans="1:9" s="50" customFormat="1">
      <c r="A1" s="49" t="s">
        <v>0</v>
      </c>
      <c r="B1" s="49"/>
      <c r="C1" s="49"/>
      <c r="D1" s="49"/>
      <c r="G1" s="51"/>
      <c r="H1" s="141" t="s">
        <v>65</v>
      </c>
      <c r="I1" s="53"/>
    </row>
    <row r="2" spans="1:9" s="50" customFormat="1" ht="24" customHeight="1">
      <c r="A2" s="54" t="s">
        <v>35</v>
      </c>
      <c r="B2" s="54"/>
      <c r="C2" s="54"/>
      <c r="D2" s="54"/>
      <c r="E2" s="55"/>
      <c r="F2" s="55"/>
      <c r="G2" s="52"/>
      <c r="H2" s="52"/>
    </row>
    <row r="3" spans="1:9" s="50" customFormat="1"/>
    <row r="4" spans="1:9" s="50" customFormat="1" ht="20.25">
      <c r="A4" s="56" t="s">
        <v>36</v>
      </c>
      <c r="B4" s="56"/>
      <c r="C4" s="56"/>
      <c r="D4" s="56"/>
      <c r="E4" s="56"/>
      <c r="F4" s="56"/>
      <c r="G4" s="56"/>
      <c r="H4" s="56"/>
    </row>
    <row r="5" spans="1:9" s="50" customFormat="1" ht="23.25" customHeight="1">
      <c r="A5" s="54" t="s">
        <v>63</v>
      </c>
      <c r="B5" s="54"/>
      <c r="C5" s="54"/>
      <c r="D5" s="54"/>
      <c r="E5" s="54"/>
      <c r="F5" s="54"/>
      <c r="G5" s="54"/>
      <c r="H5" s="54"/>
    </row>
    <row r="6" spans="1:9">
      <c r="A6" s="57"/>
      <c r="B6" s="57"/>
      <c r="C6" s="57"/>
      <c r="D6" s="57"/>
      <c r="E6" s="57"/>
      <c r="F6" s="57"/>
      <c r="G6" s="57"/>
      <c r="H6" s="58" t="s">
        <v>3</v>
      </c>
    </row>
    <row r="7" spans="1:9" s="50" customFormat="1" ht="38.25" customHeight="1">
      <c r="A7" s="60" t="s">
        <v>4</v>
      </c>
      <c r="B7" s="60" t="s">
        <v>37</v>
      </c>
      <c r="C7" s="61" t="s">
        <v>38</v>
      </c>
      <c r="D7" s="62" t="s">
        <v>39</v>
      </c>
      <c r="E7" s="63"/>
      <c r="F7" s="63"/>
      <c r="G7" s="64" t="s">
        <v>40</v>
      </c>
      <c r="H7" s="65"/>
    </row>
    <row r="8" spans="1:9" s="50" customFormat="1">
      <c r="A8" s="66"/>
      <c r="B8" s="66"/>
      <c r="C8" s="67"/>
      <c r="D8" s="68" t="s">
        <v>41</v>
      </c>
      <c r="E8" s="69" t="s">
        <v>42</v>
      </c>
      <c r="F8" s="69" t="s">
        <v>13</v>
      </c>
      <c r="G8" s="69" t="s">
        <v>43</v>
      </c>
      <c r="H8" s="69" t="s">
        <v>13</v>
      </c>
    </row>
    <row r="9" spans="1:9" s="74" customFormat="1">
      <c r="A9" s="70" t="s">
        <v>14</v>
      </c>
      <c r="B9" s="70" t="s">
        <v>15</v>
      </c>
      <c r="C9" s="71" t="s">
        <v>44</v>
      </c>
      <c r="D9" s="71" t="s">
        <v>45</v>
      </c>
      <c r="E9" s="71" t="s">
        <v>46</v>
      </c>
      <c r="F9" s="72" t="s">
        <v>47</v>
      </c>
      <c r="G9" s="71" t="s">
        <v>48</v>
      </c>
      <c r="H9" s="71" t="s">
        <v>49</v>
      </c>
      <c r="I9" s="73"/>
    </row>
    <row r="10" spans="1:9" s="50" customFormat="1" ht="20.100000000000001" customHeight="1">
      <c r="A10" s="75">
        <v>1</v>
      </c>
      <c r="B10" s="76" t="s">
        <v>22</v>
      </c>
      <c r="C10" s="77">
        <v>277861</v>
      </c>
      <c r="D10" s="78">
        <v>23147</v>
      </c>
      <c r="E10" s="79">
        <v>20253</v>
      </c>
      <c r="F10" s="80">
        <f>D10/E10</f>
        <v>1.1428924110008394</v>
      </c>
      <c r="G10" s="81">
        <v>138656</v>
      </c>
      <c r="H10" s="80">
        <f>+G10/C10</f>
        <v>0.49901209597604557</v>
      </c>
      <c r="I10" s="82"/>
    </row>
    <row r="11" spans="1:9" s="50" customFormat="1" ht="20.100000000000001" customHeight="1">
      <c r="A11" s="75">
        <v>2</v>
      </c>
      <c r="B11" s="83" t="s">
        <v>23</v>
      </c>
      <c r="C11" s="77">
        <v>85888</v>
      </c>
      <c r="D11" s="78">
        <v>6257</v>
      </c>
      <c r="E11" s="79">
        <v>6084</v>
      </c>
      <c r="F11" s="80">
        <f t="shared" ref="F11:F21" si="0">D11/E11</f>
        <v>1.0284352399737016</v>
      </c>
      <c r="G11" s="81">
        <v>39454</v>
      </c>
      <c r="H11" s="80">
        <f t="shared" ref="H11:H21" si="1">+G11/C11</f>
        <v>0.45936568554396423</v>
      </c>
      <c r="I11" s="82"/>
    </row>
    <row r="12" spans="1:9" s="50" customFormat="1" ht="20.100000000000001" customHeight="1">
      <c r="A12" s="75">
        <v>3</v>
      </c>
      <c r="B12" s="83" t="s">
        <v>24</v>
      </c>
      <c r="C12" s="77">
        <v>131627</v>
      </c>
      <c r="D12" s="78">
        <v>11816</v>
      </c>
      <c r="E12" s="79">
        <v>11234</v>
      </c>
      <c r="F12" s="80">
        <f t="shared" si="0"/>
        <v>1.0518070144205092</v>
      </c>
      <c r="G12" s="81">
        <v>49235</v>
      </c>
      <c r="H12" s="80">
        <f t="shared" si="1"/>
        <v>0.37404939716015712</v>
      </c>
      <c r="I12" s="82"/>
    </row>
    <row r="13" spans="1:9" s="50" customFormat="1" ht="20.100000000000001" customHeight="1">
      <c r="A13" s="75">
        <v>4</v>
      </c>
      <c r="B13" s="83" t="s">
        <v>25</v>
      </c>
      <c r="C13" s="77">
        <v>119305</v>
      </c>
      <c r="D13" s="78">
        <v>9638</v>
      </c>
      <c r="E13" s="79">
        <v>8490</v>
      </c>
      <c r="F13" s="80">
        <f t="shared" si="0"/>
        <v>1.1352179034157832</v>
      </c>
      <c r="G13" s="81">
        <v>57327</v>
      </c>
      <c r="H13" s="80">
        <f t="shared" si="1"/>
        <v>0.48050794182976403</v>
      </c>
      <c r="I13" s="82"/>
    </row>
    <row r="14" spans="1:9" s="50" customFormat="1" ht="20.100000000000001" customHeight="1">
      <c r="A14" s="75">
        <v>5</v>
      </c>
      <c r="B14" s="83" t="s">
        <v>50</v>
      </c>
      <c r="C14" s="77">
        <v>153902</v>
      </c>
      <c r="D14" s="78">
        <v>9842</v>
      </c>
      <c r="E14" s="79">
        <v>8639</v>
      </c>
      <c r="F14" s="80">
        <f t="shared" si="0"/>
        <v>1.1392522282671607</v>
      </c>
      <c r="G14" s="81">
        <v>89011</v>
      </c>
      <c r="H14" s="80">
        <f t="shared" si="1"/>
        <v>0.57836155475562367</v>
      </c>
      <c r="I14" s="82"/>
    </row>
    <row r="15" spans="1:9" s="50" customFormat="1" ht="20.100000000000001" customHeight="1">
      <c r="A15" s="75">
        <v>6</v>
      </c>
      <c r="B15" s="83" t="s">
        <v>27</v>
      </c>
      <c r="C15" s="77">
        <v>177692</v>
      </c>
      <c r="D15" s="78">
        <v>13369</v>
      </c>
      <c r="E15" s="79">
        <v>13215</v>
      </c>
      <c r="F15" s="80">
        <f t="shared" si="0"/>
        <v>1.0116534241392356</v>
      </c>
      <c r="G15" s="81">
        <v>81248</v>
      </c>
      <c r="H15" s="80">
        <f t="shared" si="1"/>
        <v>0.45724061859847376</v>
      </c>
      <c r="I15" s="82"/>
    </row>
    <row r="16" spans="1:9" s="50" customFormat="1" ht="20.100000000000001" customHeight="1">
      <c r="A16" s="75">
        <v>7</v>
      </c>
      <c r="B16" s="83" t="s">
        <v>28</v>
      </c>
      <c r="C16" s="77">
        <v>91526</v>
      </c>
      <c r="D16" s="78">
        <v>8390</v>
      </c>
      <c r="E16" s="79">
        <v>7918</v>
      </c>
      <c r="F16" s="80">
        <f t="shared" si="0"/>
        <v>1.0596110128820408</v>
      </c>
      <c r="G16" s="81">
        <v>37476</v>
      </c>
      <c r="H16" s="80">
        <f t="shared" si="1"/>
        <v>0.40945742193475076</v>
      </c>
      <c r="I16" s="82"/>
    </row>
    <row r="17" spans="1:9" s="50" customFormat="1" ht="20.100000000000001" customHeight="1">
      <c r="A17" s="75">
        <v>8</v>
      </c>
      <c r="B17" s="83" t="s">
        <v>29</v>
      </c>
      <c r="C17" s="77">
        <v>118798</v>
      </c>
      <c r="D17" s="78">
        <v>10817</v>
      </c>
      <c r="E17" s="79">
        <v>9861</v>
      </c>
      <c r="F17" s="80">
        <f t="shared" si="0"/>
        <v>1.0969475712402392</v>
      </c>
      <c r="G17" s="81">
        <v>38100</v>
      </c>
      <c r="H17" s="80">
        <f t="shared" si="1"/>
        <v>0.32071246990690078</v>
      </c>
      <c r="I17" s="82"/>
    </row>
    <row r="18" spans="1:9" s="50" customFormat="1" ht="20.100000000000001" customHeight="1">
      <c r="A18" s="75">
        <v>9</v>
      </c>
      <c r="B18" s="83" t="s">
        <v>30</v>
      </c>
      <c r="C18" s="77">
        <v>256224</v>
      </c>
      <c r="D18" s="78">
        <v>18748</v>
      </c>
      <c r="E18" s="79">
        <v>17377</v>
      </c>
      <c r="F18" s="80">
        <f t="shared" si="0"/>
        <v>1.0788973931058294</v>
      </c>
      <c r="G18" s="81">
        <v>128872</v>
      </c>
      <c r="H18" s="80">
        <f t="shared" si="1"/>
        <v>0.50296615461471217</v>
      </c>
      <c r="I18" s="82"/>
    </row>
    <row r="19" spans="1:9" s="50" customFormat="1" ht="20.100000000000001" customHeight="1">
      <c r="A19" s="75">
        <v>10</v>
      </c>
      <c r="B19" s="83" t="s">
        <v>31</v>
      </c>
      <c r="C19" s="77">
        <v>140817</v>
      </c>
      <c r="D19" s="78">
        <v>10614</v>
      </c>
      <c r="E19" s="79">
        <v>9647</v>
      </c>
      <c r="F19" s="80">
        <f t="shared" si="0"/>
        <v>1.1002384160879031</v>
      </c>
      <c r="G19" s="81">
        <v>71595</v>
      </c>
      <c r="H19" s="80">
        <f t="shared" si="1"/>
        <v>0.50842582926777302</v>
      </c>
      <c r="I19" s="82"/>
    </row>
    <row r="20" spans="1:9" s="50" customFormat="1" ht="20.100000000000001" customHeight="1">
      <c r="A20" s="75">
        <v>11</v>
      </c>
      <c r="B20" s="83" t="s">
        <v>32</v>
      </c>
      <c r="C20" s="77">
        <v>135816</v>
      </c>
      <c r="D20" s="78">
        <v>9526</v>
      </c>
      <c r="E20" s="79">
        <v>9379</v>
      </c>
      <c r="F20" s="80">
        <f t="shared" si="0"/>
        <v>1.0156733127199062</v>
      </c>
      <c r="G20" s="81">
        <v>67509</v>
      </c>
      <c r="H20" s="80">
        <f t="shared" si="1"/>
        <v>0.4970622018024386</v>
      </c>
      <c r="I20" s="82"/>
    </row>
    <row r="21" spans="1:9" s="50" customFormat="1" ht="27.95" customHeight="1">
      <c r="A21" s="84" t="s">
        <v>51</v>
      </c>
      <c r="B21" s="85"/>
      <c r="C21" s="86">
        <f>SUM(C10:C20)</f>
        <v>1689456</v>
      </c>
      <c r="D21" s="87">
        <f>SUM(D10:D20)</f>
        <v>132164</v>
      </c>
      <c r="E21" s="88">
        <f>SUM(E10:E20)</f>
        <v>122097</v>
      </c>
      <c r="F21" s="89">
        <f t="shared" si="0"/>
        <v>1.0824508382679345</v>
      </c>
      <c r="G21" s="86">
        <f>SUM(G10:G20)</f>
        <v>798483</v>
      </c>
      <c r="H21" s="90">
        <f t="shared" si="1"/>
        <v>0.4726272835753047</v>
      </c>
    </row>
    <row r="22" spans="1:9">
      <c r="A22" s="74"/>
    </row>
  </sheetData>
  <mergeCells count="10">
    <mergeCell ref="A21:B21"/>
    <mergeCell ref="A1:D1"/>
    <mergeCell ref="A2:D2"/>
    <mergeCell ref="A4:H4"/>
    <mergeCell ref="A5:H5"/>
    <mergeCell ref="A7:A8"/>
    <mergeCell ref="B7:B8"/>
    <mergeCell ref="C7:C8"/>
    <mergeCell ref="D7:F7"/>
    <mergeCell ref="G7:H7"/>
  </mergeCells>
  <conditionalFormatting sqref="C10:C20">
    <cfRule type="cellIs" dxfId="4" priority="1" operator="lessThan">
      <formula>$F$21</formula>
    </cfRule>
  </conditionalFormatting>
  <conditionalFormatting sqref="F10:F20">
    <cfRule type="cellIs" dxfId="3" priority="2" operator="lessThan">
      <formula>$F$21</formula>
    </cfRule>
  </conditionalFormatting>
  <conditionalFormatting sqref="H10:H20">
    <cfRule type="cellIs" dxfId="2" priority="3" operator="greaterThanOrEqual">
      <formula>1</formula>
    </cfRule>
    <cfRule type="cellIs" dxfId="1" priority="4" operator="lessThan">
      <formula>$H$21</formula>
    </cfRule>
  </conditionalFormatting>
  <printOptions horizontalCentered="1"/>
  <pageMargins left="7.8740157480315001E-2" right="7.8740157480315001E-2" top="0.511811023622047" bottom="0.23622047244094499" header="0.31496062992126" footer="0.31496062992126"/>
  <pageSetup paperSize="9" scale="94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PL1</vt:lpstr>
      <vt:lpstr>PL2</vt:lpstr>
      <vt:lpstr>PL3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tinh An Giang BHXH</dc:creator>
  <cp:lastModifiedBy>tinh An Giang BHXH</cp:lastModifiedBy>
  <dcterms:created xsi:type="dcterms:W3CDTF">2025-02-24T01:38:10Z</dcterms:created>
  <dcterms:modified xsi:type="dcterms:W3CDTF">2025-02-24T02:04:39Z</dcterms:modified>
</cp:coreProperties>
</file>